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40" windowWidth="33220" windowHeight="20640" activeTab="4"/>
  </bookViews>
  <sheets>
    <sheet name="Mileage Reimb. Form" sheetId="1" r:id="rId1"/>
    <sheet name="Mileage Reimb. Directions" sheetId="2" r:id="rId2"/>
    <sheet name="Mileage Reimb. Form Sample" sheetId="3" r:id="rId3"/>
    <sheet name="Choices" sheetId="4" r:id="rId4"/>
    <sheet name="Choices2" sheetId="5" r:id="rId5"/>
    <sheet name="Entry" sheetId="6" r:id="rId6"/>
  </sheets>
  <externalReferences>
    <externalReference r:id="rId9"/>
    <externalReference r:id="rId10"/>
  </externalReferences>
  <definedNames>
    <definedName name="AcctDesc">'Choices'!$B$2:$B$19</definedName>
    <definedName name="Address" localSheetId="0">'[2]Choices'!$M$2:$M$9</definedName>
    <definedName name="Address" localSheetId="2">'[2]Choices'!$M$2:$M$9</definedName>
    <definedName name="Address">'Choices'!$M$2:$M$9</definedName>
    <definedName name="EnterPeriod">'Choices2'!$A$1:$A$27</definedName>
    <definedName name="Grants" localSheetId="0">'[2]Choices'!$O$3:$O$17</definedName>
    <definedName name="Grants" localSheetId="2">'[2]Choices'!$O$3:$O$17</definedName>
    <definedName name="Grants">'Choices'!$O$3:$O$16</definedName>
    <definedName name="HarlemMiddle" localSheetId="1">'Choices'!#REF!</definedName>
    <definedName name="HarlemMiddle" localSheetId="0">'[2]Choices'!#REF!</definedName>
    <definedName name="HarlemMiddle" localSheetId="2">'[2]Choices'!#REF!</definedName>
    <definedName name="HarlemMiddle">'Choices'!#REF!</definedName>
    <definedName name="Period" localSheetId="0">'[2]Choices'!$F$2:$F$28</definedName>
    <definedName name="Period" localSheetId="2">'[2]Choices'!$F$2:$F$28</definedName>
    <definedName name="Period">'Choices'!$F$2:$F$28</definedName>
    <definedName name="_xlnm.Print_Area" localSheetId="1">'Mileage Reimb. Directions'!$A$1:$B$46</definedName>
    <definedName name="_xlnm.Print_Area" localSheetId="0">'Mileage Reimb. Form'!$A$1:$F$64</definedName>
    <definedName name="_xlnm.Print_Area" localSheetId="2">'Mileage Reimb. Form Sample'!$A$1:$F$64</definedName>
    <definedName name="ProgramSchool">'Choices2'!$C$1:$C$9</definedName>
    <definedName name="SchoolChart" localSheetId="0">'[2]Choices'!$A$2:$A$46</definedName>
    <definedName name="SchoolChart" localSheetId="2">'[2]Choices'!$A$2:$A$46</definedName>
    <definedName name="SchoolChart">'Choices'!$A$2:$A$46</definedName>
    <definedName name="SchoolEntity" localSheetId="0">'[2]Choices'!$I$2:$I$10</definedName>
    <definedName name="SchoolEntity" localSheetId="2">'[2]Choices'!$I$2:$I$10</definedName>
    <definedName name="SchoolEntity">'Choices'!$I$2:$I$10</definedName>
    <definedName name="VANChart" localSheetId="1">'Choices'!#REF!</definedName>
    <definedName name="VANChart" localSheetId="0">'[2]Choices'!#REF!</definedName>
    <definedName name="VANChart" localSheetId="2">'[2]Choices'!#REF!</definedName>
    <definedName name="VANChart">'Choices'!#REF!</definedName>
    <definedName name="VANEntity">'Choices'!$I$12:$I$15</definedName>
  </definedNames>
  <calcPr fullCalcOnLoad="1"/>
</workbook>
</file>

<file path=xl/sharedStrings.xml><?xml version="1.0" encoding="utf-8"?>
<sst xmlns="http://schemas.openxmlformats.org/spreadsheetml/2006/main" count="265" uniqueCount="193">
  <si>
    <t>In cell E10, enter the mileage from the starting address to the destination location.</t>
  </si>
  <si>
    <t>FINAL CHECK: Before submitting, please make sure that the reported information is accurate, it is approved by both yourself and the budget manager, and that the prinout of the mileage detail is attached.</t>
  </si>
  <si>
    <t>Mileage Reimbursement Form</t>
  </si>
  <si>
    <t>MILEAGE REIMBURSEMENT FORM DIRECTIONS</t>
  </si>
  <si>
    <t xml:space="preserve">The  Mileage Reimbursement Form is used to cover the mileage expenses incurred by an employee for school business and professional development. Please note that any travel an employee expects to be reimbursed for must first be approved by the School Leader. Approved mileage will be reimbursed at the 2010 IRS standard mileage rate of 50 cents per mile. </t>
  </si>
  <si>
    <t>In cell D3, using the pull down menu, pick the description that best matches what school/program required the travel. Split Schools implies that the expenditure was used proportionately by the schools.  Split All Entities implies that the expenditures was used by the schools and other ABR programs.</t>
  </si>
  <si>
    <t xml:space="preserve">Print out a mileage detail as backup from Google Maps, MapQuest, or a similar map website. Make sure that the mileage for each leg of the trip match the mileage entered in column E.  </t>
  </si>
  <si>
    <r>
      <t>If submitting electronically</t>
    </r>
    <r>
      <rPr>
        <sz val="10"/>
        <rFont val="Arial"/>
        <family val="0"/>
      </rPr>
      <t>, processing will begin once we receive the emailed form &amp; mileage detail, your approval and the budget manager's approval.  However, you still need to forward hard copies of the signed form and mileage detail to the finance department.  Please keep a copy of all submitted items in case there is a problem during processing.</t>
    </r>
  </si>
  <si>
    <t>The Description column must include the name and/or description of the conference, meeting, or professional development event attended.</t>
  </si>
  <si>
    <t>Email address</t>
  </si>
  <si>
    <r>
      <t>If submitting by mail or through your SOM</t>
    </r>
    <r>
      <rPr>
        <sz val="10"/>
        <rFont val="Arial"/>
        <family val="0"/>
      </rPr>
      <t>, sign &amp; date the form where it says Employee Signature (Cell A57) and Date (Cell A60).  Then have your budget manager sign and date the form (Cells E57 and E60).  The respective Principals are the budget managers for the schools. You may also obtain approval from the School Operations Manager.</t>
    </r>
  </si>
  <si>
    <r>
      <t>If submitting electronically</t>
    </r>
    <r>
      <rPr>
        <sz val="10"/>
        <rFont val="Arial"/>
        <family val="0"/>
      </rPr>
      <t xml:space="preserve">, email the form and mileage detail to the finance department and the budget manager.  In the email indicate that you approve the expenses and request the budget manager to email their approval.  The respective Principals are the budget managers for the schools. You may also obtain approval from the School Operations Manager.   </t>
    </r>
  </si>
  <si>
    <t>DIRECTIONS - A Sample Completed Form is included in the Mileage Reimbursement Form Sample tab</t>
  </si>
  <si>
    <t>In cell B3, type your name.</t>
  </si>
  <si>
    <t>In cells B4 &amp; B5, enter your address.</t>
  </si>
  <si>
    <t>In cell B6, enter the email address that you would like any questions sent to.</t>
  </si>
  <si>
    <t>In cell B7, enter the phone number to be called if there are any questions</t>
  </si>
  <si>
    <t>In cell D4, using the pull down menu, pick the period for which your mileage expenses relate.  Each period in the menu covers 1/2 of a month.  If you have expenses in more than one period, please fill out separate mileage reimbursement forms.</t>
  </si>
  <si>
    <t>In cell A10, enter the date that the mileage was incurred. This date should be within the range listed in cell D4.</t>
  </si>
  <si>
    <t>In cell B10, enter the location/address of the starting point of the mileage.</t>
  </si>
  <si>
    <t>In cell C10, enter destination location/address.</t>
  </si>
  <si>
    <t xml:space="preserve">In cell D10, enter a description of the trip. This should include the name of the conference, meeting, or professional development attended. </t>
  </si>
  <si>
    <t>DATE</t>
  </si>
  <si>
    <t>ACCNT</t>
  </si>
  <si>
    <t>NAME</t>
  </si>
  <si>
    <t>AMOUNT</t>
  </si>
  <si>
    <t>DOCNUM</t>
  </si>
  <si>
    <t>MEMO</t>
  </si>
  <si>
    <t>DUEDATE</t>
  </si>
  <si>
    <t>SPLID</t>
  </si>
  <si>
    <t>End Date</t>
  </si>
  <si>
    <t>TRNS</t>
  </si>
  <si>
    <t>Jun 16-30, 2011</t>
  </si>
  <si>
    <t>Apr 1-15, 2011</t>
  </si>
  <si>
    <t>Apr 16-30, 2011</t>
  </si>
  <si>
    <t>May 1-15, 2011</t>
  </si>
  <si>
    <t>May 16-31, 2011</t>
  </si>
  <si>
    <t>Note: Each row should include information for each one-way trip. For example, if you travel from Baton Rouge to New Orleans, the first row should show the starting address as Baton Rouge and the destination as New Orleans. The next row should have New Orleans as the starting point and Baton Rouge as the destination.</t>
  </si>
  <si>
    <t>Repeat steps 7-11 as needed.</t>
  </si>
  <si>
    <t>All cell references are for the Mileage Reimbursement Form tab unless indicated otherwise.  The Mileage Reimbursement Form tab is the only tab that needs to be completed.</t>
  </si>
  <si>
    <t>Jun 1-15, 2011</t>
  </si>
  <si>
    <t>Jul 1-15, 2010</t>
  </si>
  <si>
    <t>Jul 16-31, 2010</t>
  </si>
  <si>
    <t>Aug 1-15, 2010</t>
  </si>
  <si>
    <t>Aug 16-31, 2010</t>
  </si>
  <si>
    <t>Sep 1-15, 2010</t>
  </si>
  <si>
    <t>Sep 16-30, 2010</t>
  </si>
  <si>
    <t>Oct 1-15, 2010</t>
  </si>
  <si>
    <t>Oct 16-31, 2010</t>
  </si>
  <si>
    <t>Nov 1-15, 2010</t>
  </si>
  <si>
    <t>Nov 16-30, 2010</t>
  </si>
  <si>
    <t>Dec 1-15, 2010</t>
  </si>
  <si>
    <t>Dec 16-31, 2010</t>
  </si>
  <si>
    <t>Jan 1-15, 2011</t>
  </si>
  <si>
    <t>Jan 16-31, 2011</t>
  </si>
  <si>
    <t>Feb 1-15, 2011</t>
  </si>
  <si>
    <t>Jul 1-15, 2011</t>
  </si>
  <si>
    <t>Jul 16-31, 2011</t>
  </si>
  <si>
    <t>Mar 1-15, 2011</t>
  </si>
  <si>
    <t>Mar 16-31, 2011</t>
  </si>
  <si>
    <t>Feb 16-28, 2011</t>
  </si>
  <si>
    <t>Employee Name</t>
  </si>
  <si>
    <t>Rate Per Mile</t>
  </si>
  <si>
    <t>Employee Address</t>
  </si>
  <si>
    <t>For Period</t>
  </si>
  <si>
    <t>City, State, Zip</t>
  </si>
  <si>
    <t>Total Mileage</t>
  </si>
  <si>
    <t>Total Reimbursement</t>
  </si>
  <si>
    <t>Starting Location</t>
  </si>
  <si>
    <t>Destination</t>
  </si>
  <si>
    <t>Mileage</t>
  </si>
  <si>
    <t>Reimbursement</t>
  </si>
  <si>
    <t>Totals</t>
  </si>
  <si>
    <t>Maintenance &amp; Repairs</t>
  </si>
  <si>
    <t>Employee Signature</t>
  </si>
  <si>
    <t>Approver's Name</t>
  </si>
  <si>
    <t>Approver's Signature</t>
  </si>
  <si>
    <t>Delivery of Check</t>
  </si>
  <si>
    <t>Address on Form</t>
  </si>
  <si>
    <t>Any books, classroom supplies, classroom equipment or other materials used primarily for the special education program</t>
  </si>
  <si>
    <t>A printout of the mileage from Google Maps, MapQuest, or similar site, must match the reported mileage and be submitted with the reimbursement form.</t>
  </si>
  <si>
    <t>johndoe@abrschools.org</t>
  </si>
  <si>
    <t>Phone Number</t>
  </si>
  <si>
    <t>102 Florida St.</t>
  </si>
  <si>
    <t>Baton Rouge, LA 70801</t>
  </si>
  <si>
    <t>Hilton Riverside Hotel New Orleans</t>
  </si>
  <si>
    <t>Louisiana Charter School Conference</t>
  </si>
  <si>
    <t>Home address</t>
  </si>
  <si>
    <t xml:space="preserve">Pointe Coupee Central </t>
  </si>
  <si>
    <t>Costs outside of salaries related to running the summer school program such as materials or permit fees.  Costs associated with books &amp; materials provided to students to read over the summer would also be included here.</t>
  </si>
  <si>
    <t>Equipment and furniture used outside of the classroom such as file cabinets, office fax machine or printer and office furniture.</t>
  </si>
  <si>
    <t>Travel, food and other costs not associated with professional development.  Such costs would include taxi costs at night, travel costs between entities, or costs associated with meetings with the district.</t>
  </si>
  <si>
    <t>Shipping, packing, temporary storage, moving company and other costs associated with moving to a new location.  One-time setup costs and cleanup associated with a move would also be coded here.</t>
  </si>
  <si>
    <t>Fundraising and communications materials such as meals with potential fundraisers, travel, parking, telephone calls, mailings, gifts to fundraisers, event costs and marketing materials</t>
  </si>
  <si>
    <t>Chart of Accounts - Account</t>
  </si>
  <si>
    <t>Account Title</t>
  </si>
  <si>
    <t>TRNSID</t>
  </si>
  <si>
    <t>TRNSTYPE</t>
  </si>
  <si>
    <t>John Doe</t>
  </si>
  <si>
    <t>Date</t>
  </si>
  <si>
    <t>Description</t>
  </si>
  <si>
    <t>Dates</t>
  </si>
  <si>
    <t>Enter Period</t>
  </si>
  <si>
    <t>Acct #</t>
  </si>
  <si>
    <t>Durables Curriculum (Non-Capital)</t>
  </si>
  <si>
    <t>Library Books</t>
  </si>
  <si>
    <t>Classroom Supplies</t>
  </si>
  <si>
    <t>Paper/Copier Supplies</t>
  </si>
  <si>
    <t>Copier Rental</t>
  </si>
  <si>
    <t>Educational software</t>
  </si>
  <si>
    <t>Food for Special Events</t>
  </si>
  <si>
    <t>Mobile Phones</t>
  </si>
  <si>
    <t>Teacher Recruiting &amp; Orientation</t>
  </si>
  <si>
    <t>Educational Magazines</t>
  </si>
  <si>
    <t>Field Lessons</t>
  </si>
  <si>
    <t>Office Supplies</t>
  </si>
  <si>
    <t>Postage &amp; Shipping</t>
  </si>
  <si>
    <t>Telecom, Fax &amp; Internet Usage</t>
  </si>
  <si>
    <t>Moving Expenses</t>
  </si>
  <si>
    <t>Custodial Services &amp; Supplies</t>
  </si>
  <si>
    <t>555-555-5555</t>
  </si>
  <si>
    <t>Program/School</t>
  </si>
  <si>
    <t>Enter Program/School</t>
  </si>
  <si>
    <t>Enter Account Title</t>
  </si>
  <si>
    <t>School's Chart of Accounts</t>
  </si>
  <si>
    <t>Entity Code</t>
  </si>
  <si>
    <t>School Entity</t>
  </si>
  <si>
    <t>Supplies used primarily in the administrative offices such as folders, binders, pens, pencils and paper clips.  The majority of supplies are used within the classroom or by teachers and should be coded to the classroom supplies account.</t>
  </si>
  <si>
    <t>Non-Instructional Equipment &amp; Furniture</t>
  </si>
  <si>
    <t>Business Supplies</t>
  </si>
  <si>
    <t>Supplies used for the accounting and finance functions including blank checks.</t>
  </si>
  <si>
    <t xml:space="preserve">Costs associated with cleaning the facilities including cleaning/maintenance companies, cleaning supplies and bathroom supplies.  </t>
  </si>
  <si>
    <t>Supplies used in support of opening a new school or starting a new grade including curriculum development, initial training, conferences and mentoring.</t>
  </si>
  <si>
    <t>Field Trips - Parent Funded</t>
  </si>
  <si>
    <t>Activities Account - After School Club 1</t>
  </si>
  <si>
    <t>Activities Account - After School Club 2</t>
  </si>
  <si>
    <t>Activities Account - After School Club 3</t>
  </si>
  <si>
    <t>Activities Account - After School Club 4</t>
  </si>
  <si>
    <t>Activities Account - After School Club 5</t>
  </si>
  <si>
    <t>Activities Account - After School Club 6</t>
  </si>
  <si>
    <t>Non-School Executive Admin Supplies</t>
  </si>
  <si>
    <t>Equipment &amp; furniture that does not qualify to be capitalized and is used at the school other than in the administrative office such as a desktop computer, overhead projectors, printers, student desks, teacher desks &amp; chairs, and carts</t>
  </si>
  <si>
    <t>Sped Consummables</t>
  </si>
  <si>
    <t>Extracurricular Supplies</t>
  </si>
  <si>
    <t>Supplies and materials related to non-athletic after school activities such as club travel costs, competition supplies, uniforms and club equipment</t>
  </si>
  <si>
    <t>Athletic Supplies</t>
  </si>
  <si>
    <t>Note: If you need more lines, please let the finance department know and they add more lines .  Please do not add lines using another methodology as the formulas may not work.</t>
  </si>
  <si>
    <t>Costs incurred to attract and retain students such as advertising.  Also includes costs associated with parent involvement and community development such as parent committee costs, parent mailings, non-recruiting parent information sessions, community information sessions or community sponsorships.</t>
  </si>
  <si>
    <t>Non-Instructional Travel &amp; Food</t>
  </si>
  <si>
    <t>Costs related to the rental of copiers including lease costs, copier maintenance contracts (such as per copy charges) or other ongoing copier maintenance costs.  Outsourced copies made due to copy machine failures should be coded here.  Other outsourced copies should be coded to the account closest to the use of the copies.</t>
  </si>
  <si>
    <t>Cell phone charges including data packages used by staff for business related calls.  Phone charges at hotels for professional development conferences should be included in the professional development account bucket.</t>
  </si>
  <si>
    <t>Student Tuition</t>
  </si>
  <si>
    <t xml:space="preserve">Ongoing facility &amp; grounds related maintenance and repair costs including things like repairs to air conditioners and water fountains.  Also includes minor improvements that do not qualify for capitalization but represent improvements to the facilities such as painting, student art boards and other temporary improvements.  </t>
  </si>
  <si>
    <t>Technology Maintenance</t>
  </si>
  <si>
    <t>Costs associated with installing and maintaining the technology infrastruction of the entity including computer repair costs, network maintenance costs and website costs.  A portion of the Fourth Sector fees should be coded here.</t>
  </si>
  <si>
    <t>Costs associated with recruiting new staff to any of the entities including advertising, job postings, job fairs, travel for potential recruits, and recruiting meals.</t>
  </si>
  <si>
    <t>Technology Supplies</t>
  </si>
  <si>
    <t>Supplies and small items associated with the technology infrastructure including replacement keyboards, routers, and cables</t>
  </si>
  <si>
    <t>Fundraising Supplies</t>
  </si>
  <si>
    <t>Startup Supplies</t>
  </si>
  <si>
    <t>Amounts collected from students or parents for field trips along with amounts paid for such trips.  Job classifications in Quickbooks should be used to separate which trips money was collected and paid for if there are multiple trips.</t>
  </si>
  <si>
    <t>Amounts collected from students, parents or fundraisers for After School Club 1 along with amounts paid for such club costs.</t>
  </si>
  <si>
    <t>Amounts collected from students, parents or fundraisers for After School Club 2 along with amounts paid for such club costs.</t>
  </si>
  <si>
    <t>Amounts collected from students, parents or fundraisers for After School Club 3 along with amounts paid for such club costs.</t>
  </si>
  <si>
    <t>Uniforms, sports equipment, or other non-people items used in athletic programs.</t>
  </si>
  <si>
    <t>Summer School Supplies</t>
  </si>
  <si>
    <t>Professional Development OTPS</t>
  </si>
  <si>
    <t>Costs related to the training of principals, teachers or any other employees.   Food at staff meetings, staff gifts, conference costs, space rental costs for training or any other professional development related cost other than travel would be coded here.</t>
  </si>
  <si>
    <t>Travel</t>
  </si>
  <si>
    <t>Books for either a school library or classroom library that are not assigned to particular students.</t>
  </si>
  <si>
    <t>Supplies used in the general administration of the Board or for systemwide improvements.</t>
  </si>
  <si>
    <t>Landline telephone, internet (DSL, cable, T1, etc), fax and all other telecommunications costs other than cell phones.  Erate reimbursements related to such costs would also be coded here.</t>
  </si>
  <si>
    <t>Costs associated with mailing or shipping goods including couriers.  Typical vendors for this include Federal Express and the United States Postal Service.  Postage machine and online postage service costs would also be coded here.</t>
  </si>
  <si>
    <t>Student Recruiting &amp; Parent Involvement</t>
  </si>
  <si>
    <t>Amounts collected from students, parents or fundraisers for After School Club 4 along with amounts paid for such club costs.</t>
  </si>
  <si>
    <t>Amounts collected from students, parents or fundraisers for After School Club 5 along with amounts paid for such club costs.</t>
  </si>
  <si>
    <t>Amounts collected from students, parents or fundraisers for After School Club 6 along with amounts paid for such club costs.</t>
  </si>
  <si>
    <t>Other Activities</t>
  </si>
  <si>
    <t>Amounts collected from students, parents or fundraisers for Activities not classified elsewhere along with amounts paid for such activities.</t>
  </si>
  <si>
    <t xml:space="preserve">Assessment </t>
  </si>
  <si>
    <t>Testing materials including state &amp; national standardized assessments, assessment grading or online assessments.</t>
  </si>
  <si>
    <t>Tuition paid to third parties on behalf of students at the school such as college level course costs at a local university, college preparation courses or online education courses.</t>
  </si>
  <si>
    <t xml:space="preserve">Supplies used in the classroom, whether by students or teachers.  This should be used as the default supply code unless specific information identifies a more appropriate account. </t>
  </si>
  <si>
    <t>Copy paper, tonor, staples or other supplies used in making copies.</t>
  </si>
  <si>
    <t>Software used in the educational program</t>
  </si>
  <si>
    <t>Costs related to field trips including trips to local businesses, colleges and museums.</t>
  </si>
  <si>
    <t>Food for school events including parent events, special occasion parties or student rewards.  Food service program shortfalls (such as lunch) should be coded under food service management.  Food for in-house professional development meetings should be coded under professional development.</t>
  </si>
  <si>
    <t>Textbooks, reading books and other curriculum materials that last more than a year but do not qualify for capitalization.</t>
  </si>
  <si>
    <t>Consumables</t>
  </si>
  <si>
    <t>Workbooks, textbooks or manipulatives that last less than one year related to any subject</t>
  </si>
  <si>
    <t>Subsciptions to magazines or newspapers provided to students, used in the classroom or provided to staff.</t>
  </si>
  <si>
    <t>Equipment &amp; Furniture (Non-Capital)</t>
  </si>
  <si>
    <t>Pointe Coupee</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</si>
</sst>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_);\(&quot;$&quot;#,##0.00\)"/>
    <numFmt numFmtId="165" formatCode="_(&quot;$&quot;* #,##0_);_(&quot;$&quot;* \(#,##0\);_(&quot;$&quot;* &quot;-&quot;_);_(@_)"/>
    <numFmt numFmtId="166" formatCode="_(* #,##0_);_(* \(#,##0\);_(* &quot;-&quot;_);_(@_)"/>
    <numFmt numFmtId="167" formatCode="_(&quot;$&quot;* #,##0.00_);_(&quot;$&quot;* \(#,##0.00\);_(&quot;$&quot;* &quot;-&quot;??_);_(@_)"/>
    <numFmt numFmtId="168" formatCode="_(* #,##0.00_);_(* \(#,##0.00\);_(* &quot;-&quot;??_);_(@_)"/>
    <numFmt numFmtId="169" formatCode=";;;"/>
    <numFmt numFmtId="170" formatCode="000\-00\-0000"/>
    <numFmt numFmtId="171" formatCode="000"/>
    <numFmt numFmtId="172" formatCode="m/d/yy"/>
    <numFmt numFmtId="173" formatCode="&quot;$&quot;#,##0.00"/>
  </numFmts>
  <fonts count="35">
    <font>
      <sz val="10"/>
      <name val="Arial"/>
      <family val="0"/>
    </font>
    <font>
      <b/>
      <sz val="10"/>
      <name val="Arial"/>
      <family val="2"/>
    </font>
    <font>
      <i/>
      <sz val="10"/>
      <name val="Arial"/>
      <family val="2"/>
    </font>
    <font>
      <b/>
      <i/>
      <sz val="10"/>
      <name val="Arial"/>
      <family val="2"/>
    </font>
    <font>
      <u val="single"/>
      <sz val="10"/>
      <color indexed="12"/>
      <name val="Arial"/>
      <family val="2"/>
    </font>
    <font>
      <b/>
      <sz val="18"/>
      <name val="Verdana"/>
      <family val="2"/>
    </font>
    <font>
      <sz val="10"/>
      <name val="Verdana"/>
      <family val="0"/>
    </font>
    <font>
      <b/>
      <sz val="8"/>
      <name val="Verdana"/>
      <family val="2"/>
    </font>
    <font>
      <b/>
      <sz val="9"/>
      <name val="Verdana"/>
      <family val="2"/>
    </font>
    <font>
      <b/>
      <sz val="9"/>
      <color indexed="9"/>
      <name val="Verdana"/>
      <family val="2"/>
    </font>
    <font>
      <sz val="9"/>
      <name val="Verdana"/>
      <family val="2"/>
    </font>
    <font>
      <sz val="8"/>
      <name val="Verdana"/>
      <family val="2"/>
    </font>
    <font>
      <b/>
      <u val="single"/>
      <sz val="9"/>
      <color indexed="12"/>
      <name val="Verdana"/>
      <family val="2"/>
    </font>
    <font>
      <b/>
      <sz val="1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9"/>
      <color indexed="10"/>
      <name val="Verdana"/>
      <family val="2"/>
    </font>
    <font>
      <b/>
      <sz val="10"/>
      <color indexed="9"/>
      <name val="Verdana"/>
      <family val="2"/>
    </font>
    <font>
      <b/>
      <sz val="8"/>
      <color indexed="10"/>
      <name val="Verdana"/>
      <family val="2"/>
    </font>
    <font>
      <sz val="10"/>
      <name val="Geneva"/>
      <family val="0"/>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3"/>
        <bgColor indexed="64"/>
      </patternFill>
    </fill>
    <fill>
      <patternFill patternType="solid">
        <fgColor indexed="9"/>
        <bgColor indexed="64"/>
      </patternFill>
    </fill>
  </fills>
  <borders count="4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color indexed="55"/>
      </bottom>
    </border>
    <border>
      <left style="thin">
        <color indexed="23"/>
      </left>
      <right style="thin">
        <color indexed="23"/>
      </right>
      <top style="thin"/>
      <bottom style="thin">
        <color indexed="55"/>
      </bottom>
    </border>
    <border>
      <left>
        <color indexed="63"/>
      </left>
      <right style="thin"/>
      <top style="thin"/>
      <bottom style="thin">
        <color indexed="55"/>
      </bottom>
    </border>
    <border>
      <left style="thin">
        <color indexed="55"/>
      </left>
      <right style="thin"/>
      <top style="thin">
        <color indexed="55"/>
      </top>
      <bottom style="thin">
        <color indexed="22"/>
      </bottom>
    </border>
    <border>
      <left style="thin"/>
      <right style="thin">
        <color indexed="22"/>
      </right>
      <top style="thin">
        <color indexed="22"/>
      </top>
      <bottom style="thin">
        <color indexed="22"/>
      </bottom>
    </border>
    <border>
      <left style="thin"/>
      <right>
        <color indexed="63"/>
      </right>
      <top style="thin">
        <color indexed="22"/>
      </top>
      <bottom style="thin"/>
    </border>
    <border>
      <left>
        <color indexed="63"/>
      </left>
      <right>
        <color indexed="63"/>
      </right>
      <top style="thin">
        <color indexed="22"/>
      </top>
      <bottom style="thin"/>
    </border>
    <border>
      <left>
        <color indexed="63"/>
      </left>
      <right>
        <color indexed="63"/>
      </right>
      <top>
        <color indexed="63"/>
      </top>
      <bottom style="medium"/>
    </border>
    <border>
      <left style="medium">
        <color indexed="17"/>
      </left>
      <right>
        <color indexed="63"/>
      </right>
      <top style="medium">
        <color indexed="17"/>
      </top>
      <bottom>
        <color indexed="63"/>
      </bottom>
    </border>
    <border>
      <left style="thin"/>
      <right style="thin"/>
      <top style="thin">
        <color indexed="23"/>
      </top>
      <bottom style="thin"/>
    </border>
    <border>
      <left>
        <color indexed="63"/>
      </left>
      <right style="medium">
        <color indexed="17"/>
      </right>
      <top style="medium">
        <color indexed="17"/>
      </top>
      <bottom>
        <color indexed="63"/>
      </bottom>
    </border>
    <border>
      <left>
        <color indexed="63"/>
      </left>
      <right style="medium">
        <color indexed="17"/>
      </right>
      <top>
        <color indexed="63"/>
      </top>
      <bottom style="medium">
        <color indexed="17"/>
      </bottom>
    </border>
    <border>
      <left style="medium">
        <color indexed="17"/>
      </left>
      <right>
        <color indexed="63"/>
      </right>
      <top>
        <color indexed="63"/>
      </top>
      <bottom style="medium">
        <color indexed="17"/>
      </bottom>
    </border>
    <border>
      <left>
        <color indexed="63"/>
      </left>
      <right style="medium">
        <color indexed="17"/>
      </right>
      <top>
        <color indexed="63"/>
      </top>
      <bottom style="thin"/>
    </border>
    <border>
      <left style="thin"/>
      <right style="thin"/>
      <top style="thin"/>
      <bottom style="thin">
        <color indexed="23"/>
      </bottom>
    </border>
    <border>
      <left style="thin"/>
      <right style="thin"/>
      <top style="thin">
        <color indexed="23"/>
      </top>
      <bottom style="thin">
        <color indexed="23"/>
      </bottom>
    </border>
    <border>
      <left style="thin"/>
      <right style="thin"/>
      <top style="thin"/>
      <bottom style="thin"/>
    </border>
    <border>
      <left style="thin">
        <color indexed="55"/>
      </left>
      <right style="thin">
        <color indexed="55"/>
      </right>
      <top style="thin">
        <color indexed="55"/>
      </top>
      <bottom style="thin">
        <color indexed="22"/>
      </bottom>
    </border>
    <border>
      <left style="thin">
        <color indexed="55"/>
      </left>
      <right style="thin">
        <color indexed="55"/>
      </right>
      <top style="thin">
        <color indexed="55"/>
      </top>
      <bottom style="thin"/>
    </border>
    <border>
      <left style="thin"/>
      <right>
        <color indexed="63"/>
      </right>
      <top>
        <color indexed="63"/>
      </top>
      <bottom style="thin">
        <color indexed="22"/>
      </bottom>
    </border>
    <border>
      <left style="thin"/>
      <right>
        <color indexed="63"/>
      </right>
      <top style="thin">
        <color indexed="22"/>
      </top>
      <bottom style="thin">
        <color indexed="22"/>
      </bottom>
    </border>
    <border>
      <left style="thin">
        <color indexed="55"/>
      </left>
      <right style="thin">
        <color indexed="55"/>
      </right>
      <top style="thin">
        <color indexed="22"/>
      </top>
      <bottom style="thin">
        <color indexed="22"/>
      </bottom>
    </border>
    <border>
      <left style="thin"/>
      <right style="thin">
        <color indexed="22"/>
      </right>
      <top>
        <color indexed="63"/>
      </top>
      <bottom style="thin">
        <color indexed="22"/>
      </bottom>
    </border>
    <border>
      <left style="thin">
        <color indexed="22"/>
      </left>
      <right style="thin">
        <color indexed="22"/>
      </right>
      <top>
        <color indexed="63"/>
      </top>
      <bottom style="thin">
        <color indexed="22"/>
      </bottom>
    </border>
    <border>
      <left style="thin">
        <color indexed="22"/>
      </left>
      <right style="thin"/>
      <top style="thin">
        <color indexed="22"/>
      </top>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color indexed="63"/>
      </left>
      <right>
        <color indexed="63"/>
      </right>
      <top style="medium">
        <color indexed="17"/>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6" fillId="3" borderId="0" applyNumberFormat="0" applyBorder="0" applyAlignment="0" applyProtection="0"/>
    <xf numFmtId="0" fontId="17" fillId="20" borderId="1" applyNumberFormat="0" applyAlignment="0" applyProtection="0"/>
    <xf numFmtId="0" fontId="18"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9" fillId="0" borderId="0" applyNumberFormat="0" applyFill="0" applyBorder="0" applyAlignment="0" applyProtection="0"/>
    <xf numFmtId="0" fontId="20" fillId="4" borderId="0" applyNumberFormat="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4" fillId="0" borderId="0" applyNumberFormat="0" applyFill="0" applyBorder="0" applyAlignment="0" applyProtection="0"/>
    <xf numFmtId="0" fontId="24" fillId="7" borderId="1" applyNumberFormat="0" applyAlignment="0" applyProtection="0"/>
    <xf numFmtId="0" fontId="25" fillId="0" borderId="6" applyNumberFormat="0" applyFill="0" applyAlignment="0" applyProtection="0"/>
    <xf numFmtId="0" fontId="26" fillId="22" borderId="0" applyNumberFormat="0" applyBorder="0" applyAlignment="0" applyProtection="0"/>
    <xf numFmtId="0" fontId="0" fillId="0" borderId="0">
      <alignment/>
      <protection/>
    </xf>
    <xf numFmtId="0" fontId="0" fillId="23" borderId="7" applyNumberFormat="0" applyFont="0" applyAlignment="0" applyProtection="0"/>
    <xf numFmtId="0" fontId="27" fillId="20" borderId="8" applyNumberFormat="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0" borderId="9" applyNumberFormat="0" applyFill="0" applyAlignment="0" applyProtection="0"/>
    <xf numFmtId="0" fontId="30" fillId="0" borderId="0" applyNumberFormat="0" applyFill="0" applyBorder="0" applyAlignment="0" applyProtection="0"/>
  </cellStyleXfs>
  <cellXfs count="109">
    <xf numFmtId="0" fontId="0" fillId="0" borderId="0" xfId="0" applyAlignment="1">
      <alignment/>
    </xf>
    <xf numFmtId="0" fontId="1" fillId="0" borderId="0" xfId="0" applyFont="1" applyAlignment="1">
      <alignment/>
    </xf>
    <xf numFmtId="0" fontId="0" fillId="0" borderId="0" xfId="0" applyFont="1" applyAlignment="1">
      <alignment/>
    </xf>
    <xf numFmtId="0" fontId="0" fillId="0" borderId="0" xfId="0" applyAlignment="1">
      <alignment wrapText="1"/>
    </xf>
    <xf numFmtId="0" fontId="1" fillId="0" borderId="0" xfId="0" applyFont="1" applyAlignment="1">
      <alignment wrapText="1"/>
    </xf>
    <xf numFmtId="0" fontId="0" fillId="0" borderId="0" xfId="0" applyFont="1" applyAlignment="1">
      <alignment wrapText="1"/>
    </xf>
    <xf numFmtId="0" fontId="1" fillId="0" borderId="0" xfId="0" applyFont="1" applyAlignment="1">
      <alignment/>
    </xf>
    <xf numFmtId="171" fontId="0" fillId="0" borderId="0" xfId="0" applyNumberFormat="1" applyAlignment="1">
      <alignment/>
    </xf>
    <xf numFmtId="14" fontId="0" fillId="0" borderId="0" xfId="0" applyNumberFormat="1" applyAlignment="1">
      <alignment/>
    </xf>
    <xf numFmtId="1" fontId="0" fillId="0" borderId="0" xfId="0" applyNumberFormat="1" applyAlignment="1">
      <alignment/>
    </xf>
    <xf numFmtId="2" fontId="0" fillId="0" borderId="0" xfId="0" applyNumberFormat="1" applyAlignment="1">
      <alignment/>
    </xf>
    <xf numFmtId="0" fontId="0" fillId="0" borderId="0" xfId="0" applyAlignment="1" quotePrefix="1">
      <alignment/>
    </xf>
    <xf numFmtId="2" fontId="0" fillId="0" borderId="0" xfId="0" applyNumberFormat="1" applyFill="1" applyAlignment="1">
      <alignment/>
    </xf>
    <xf numFmtId="0" fontId="1" fillId="0" borderId="0" xfId="0" applyFont="1" applyFill="1" applyBorder="1" applyAlignment="1">
      <alignment/>
    </xf>
    <xf numFmtId="0" fontId="0" fillId="0" borderId="0" xfId="0" applyFill="1" applyBorder="1" applyAlignment="1">
      <alignment/>
    </xf>
    <xf numFmtId="0" fontId="0" fillId="0" borderId="0" xfId="0" applyFill="1" applyBorder="1" applyAlignment="1">
      <alignment horizontal="left" wrapText="1"/>
    </xf>
    <xf numFmtId="0" fontId="2" fillId="0" borderId="0" xfId="0" applyFont="1" applyFill="1" applyBorder="1" applyAlignment="1">
      <alignment horizontal="left" wrapText="1"/>
    </xf>
    <xf numFmtId="0" fontId="1" fillId="0" borderId="0" xfId="0" applyFont="1" applyFill="1" applyBorder="1" applyAlignment="1">
      <alignment vertical="center"/>
    </xf>
    <xf numFmtId="0" fontId="0" fillId="0" borderId="0" xfId="0" applyFill="1" applyBorder="1" applyAlignment="1">
      <alignment vertical="center"/>
    </xf>
    <xf numFmtId="0" fontId="2" fillId="0" borderId="0" xfId="0" applyFont="1" applyFill="1" applyBorder="1" applyAlignment="1">
      <alignment horizontal="centerContinuous" vertical="center" wrapText="1"/>
    </xf>
    <xf numFmtId="0" fontId="0" fillId="0" borderId="0" xfId="0" applyFont="1" applyFill="1" applyBorder="1" applyAlignment="1">
      <alignment horizontal="left" wrapText="1"/>
    </xf>
    <xf numFmtId="0" fontId="3" fillId="0" borderId="0" xfId="0" applyFont="1" applyFill="1" applyBorder="1" applyAlignment="1">
      <alignment horizontal="left" wrapText="1"/>
    </xf>
    <xf numFmtId="0" fontId="1" fillId="0" borderId="0" xfId="0" applyFont="1" applyFill="1" applyBorder="1" applyAlignment="1">
      <alignment horizontal="centerContinuous" wrapText="1"/>
    </xf>
    <xf numFmtId="0" fontId="0" fillId="0" borderId="0" xfId="0" applyFill="1" applyBorder="1" applyAlignment="1">
      <alignment wrapText="1"/>
    </xf>
    <xf numFmtId="0" fontId="6" fillId="0" borderId="0" xfId="56" applyFont="1">
      <alignment/>
      <protection/>
    </xf>
    <xf numFmtId="0" fontId="0" fillId="0" borderId="0" xfId="56">
      <alignment/>
      <protection/>
    </xf>
    <xf numFmtId="0" fontId="6" fillId="7" borderId="10" xfId="56" applyFont="1" applyFill="1" applyBorder="1" applyAlignment="1">
      <alignment horizontal="left"/>
      <protection/>
    </xf>
    <xf numFmtId="0" fontId="6" fillId="7" borderId="0" xfId="56" applyFont="1" applyFill="1" applyBorder="1">
      <alignment/>
      <protection/>
    </xf>
    <xf numFmtId="0" fontId="6" fillId="7" borderId="0" xfId="56" applyFont="1" applyFill="1" applyBorder="1" applyAlignment="1">
      <alignment horizontal="right" indent="1"/>
      <protection/>
    </xf>
    <xf numFmtId="0" fontId="6" fillId="7" borderId="11" xfId="56" applyFont="1" applyFill="1" applyBorder="1">
      <alignment/>
      <protection/>
    </xf>
    <xf numFmtId="0" fontId="7" fillId="7" borderId="0" xfId="56" applyFont="1" applyFill="1" applyBorder="1" applyAlignment="1">
      <alignment horizontal="right" indent="1"/>
      <protection/>
    </xf>
    <xf numFmtId="0" fontId="9" fillId="24" borderId="12" xfId="56" applyFont="1" applyFill="1" applyBorder="1" applyAlignment="1">
      <alignment horizontal="center" wrapText="1"/>
      <protection/>
    </xf>
    <xf numFmtId="0" fontId="9" fillId="24" borderId="13" xfId="56" applyFont="1" applyFill="1" applyBorder="1" applyAlignment="1">
      <alignment horizontal="center" wrapText="1"/>
      <protection/>
    </xf>
    <xf numFmtId="0" fontId="9" fillId="24" borderId="14" xfId="56" applyFont="1" applyFill="1" applyBorder="1" applyAlignment="1">
      <alignment horizontal="center" wrapText="1"/>
      <protection/>
    </xf>
    <xf numFmtId="173" fontId="10" fillId="20" borderId="15" xfId="56" applyNumberFormat="1" applyFont="1" applyFill="1" applyBorder="1">
      <alignment/>
      <protection/>
    </xf>
    <xf numFmtId="0" fontId="10" fillId="0" borderId="0" xfId="56" applyFont="1">
      <alignment/>
      <protection/>
    </xf>
    <xf numFmtId="14" fontId="10" fillId="25" borderId="16" xfId="56" applyNumberFormat="1" applyFont="1" applyFill="1" applyBorder="1" applyAlignment="1">
      <alignment horizontal="center"/>
      <protection/>
    </xf>
    <xf numFmtId="0" fontId="10" fillId="25" borderId="7" xfId="56" applyFont="1" applyFill="1" applyBorder="1" applyAlignment="1">
      <alignment wrapText="1"/>
      <protection/>
    </xf>
    <xf numFmtId="4" fontId="10" fillId="0" borderId="0" xfId="56" applyNumberFormat="1" applyFont="1" applyFill="1" applyBorder="1">
      <alignment/>
      <protection/>
    </xf>
    <xf numFmtId="0" fontId="10" fillId="25" borderId="16" xfId="56" applyFont="1" applyFill="1" applyBorder="1" applyAlignment="1">
      <alignment horizontal="center"/>
      <protection/>
    </xf>
    <xf numFmtId="0" fontId="10" fillId="0" borderId="0" xfId="56" applyFont="1" applyBorder="1">
      <alignment/>
      <protection/>
    </xf>
    <xf numFmtId="0" fontId="6" fillId="24" borderId="17" xfId="56" applyFont="1" applyFill="1" applyBorder="1" applyAlignment="1">
      <alignment horizontal="center"/>
      <protection/>
    </xf>
    <xf numFmtId="0" fontId="6" fillId="24" borderId="18" xfId="56" applyFont="1" applyFill="1" applyBorder="1">
      <alignment/>
      <protection/>
    </xf>
    <xf numFmtId="0" fontId="0" fillId="0" borderId="19" xfId="56" applyBorder="1" applyProtection="1">
      <alignment/>
      <protection/>
    </xf>
    <xf numFmtId="0" fontId="0" fillId="0" borderId="19" xfId="56" applyBorder="1" applyProtection="1">
      <alignment/>
      <protection locked="0"/>
    </xf>
    <xf numFmtId="0" fontId="0" fillId="0" borderId="0" xfId="56" applyBorder="1" applyProtection="1">
      <alignment/>
      <protection locked="0"/>
    </xf>
    <xf numFmtId="0" fontId="0" fillId="0" borderId="0" xfId="56" applyBorder="1">
      <alignment/>
      <protection/>
    </xf>
    <xf numFmtId="0" fontId="0" fillId="0" borderId="0" xfId="56" applyBorder="1" applyProtection="1">
      <alignment/>
      <protection/>
    </xf>
    <xf numFmtId="0" fontId="6" fillId="0" borderId="0" xfId="56" applyFont="1" applyAlignment="1">
      <alignment horizontal="center"/>
      <protection/>
    </xf>
    <xf numFmtId="0" fontId="1" fillId="0" borderId="20" xfId="56" applyFont="1" applyFill="1" applyBorder="1" applyAlignment="1" applyProtection="1">
      <alignment horizontal="center"/>
      <protection locked="0"/>
    </xf>
    <xf numFmtId="0" fontId="4" fillId="25" borderId="21" xfId="52" applyFill="1" applyBorder="1" applyAlignment="1" applyProtection="1">
      <alignment/>
      <protection/>
    </xf>
    <xf numFmtId="0" fontId="8" fillId="7" borderId="0" xfId="56" applyFont="1" applyFill="1" applyBorder="1" applyAlignment="1">
      <alignment horizontal="right" indent="1"/>
      <protection/>
    </xf>
    <xf numFmtId="0" fontId="31" fillId="7" borderId="10" xfId="56" applyFont="1" applyFill="1" applyBorder="1" applyAlignment="1">
      <alignment horizontal="left"/>
      <protection/>
    </xf>
    <xf numFmtId="0" fontId="6" fillId="0" borderId="0" xfId="56" applyFont="1" applyBorder="1">
      <alignment/>
      <protection/>
    </xf>
    <xf numFmtId="0" fontId="32" fillId="24" borderId="18" xfId="56" applyFont="1" applyFill="1" applyBorder="1" applyAlignment="1">
      <alignment horizontal="right"/>
      <protection/>
    </xf>
    <xf numFmtId="173" fontId="7" fillId="7" borderId="0" xfId="56" applyNumberFormat="1" applyFont="1" applyFill="1" applyBorder="1" applyAlignment="1">
      <alignment horizontal="right"/>
      <protection/>
    </xf>
    <xf numFmtId="0" fontId="7" fillId="7" borderId="0" xfId="56" applyFont="1" applyFill="1" applyBorder="1">
      <alignment/>
      <protection/>
    </xf>
    <xf numFmtId="173" fontId="7" fillId="7" borderId="0" xfId="56" applyNumberFormat="1" applyFont="1" applyFill="1" applyBorder="1">
      <alignment/>
      <protection/>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56" applyBorder="1" applyProtection="1">
      <alignment/>
      <protection/>
    </xf>
    <xf numFmtId="0" fontId="8" fillId="25" borderId="26" xfId="56" applyFont="1" applyFill="1" applyBorder="1">
      <alignment/>
      <protection/>
    </xf>
    <xf numFmtId="0" fontId="8" fillId="25" borderId="27" xfId="56" applyFont="1" applyFill="1" applyBorder="1" applyAlignment="1">
      <alignment horizontal="left"/>
      <protection/>
    </xf>
    <xf numFmtId="0" fontId="8" fillId="0" borderId="28" xfId="56" applyFont="1" applyFill="1" applyBorder="1" applyAlignment="1">
      <alignment horizontal="right"/>
      <protection/>
    </xf>
    <xf numFmtId="173" fontId="8" fillId="20" borderId="28" xfId="56" applyNumberFormat="1" applyFont="1" applyFill="1" applyBorder="1">
      <alignment/>
      <protection/>
    </xf>
    <xf numFmtId="0" fontId="7" fillId="7" borderId="10" xfId="56" applyFont="1" applyFill="1" applyBorder="1" applyAlignment="1">
      <alignment horizontal="right"/>
      <protection/>
    </xf>
    <xf numFmtId="0" fontId="11" fillId="25" borderId="29" xfId="56" applyFont="1" applyFill="1" applyBorder="1" applyAlignment="1">
      <alignment wrapText="1"/>
      <protection/>
    </xf>
    <xf numFmtId="0" fontId="6" fillId="0" borderId="0" xfId="56" applyFont="1" applyBorder="1" applyAlignment="1">
      <alignment horizontal="center"/>
      <protection/>
    </xf>
    <xf numFmtId="0" fontId="33" fillId="0" borderId="0" xfId="56" applyFont="1" applyFill="1" applyBorder="1" applyAlignment="1">
      <alignment horizontal="left"/>
      <protection/>
    </xf>
    <xf numFmtId="0" fontId="33" fillId="0" borderId="0" xfId="56" applyFont="1" applyBorder="1" applyAlignment="1">
      <alignment horizontal="left"/>
      <protection/>
    </xf>
    <xf numFmtId="0" fontId="10" fillId="0" borderId="29" xfId="56" applyFont="1" applyFill="1" applyBorder="1">
      <alignment/>
      <protection/>
    </xf>
    <xf numFmtId="0" fontId="8" fillId="0" borderId="30" xfId="56" applyFont="1" applyFill="1" applyBorder="1">
      <alignment/>
      <protection/>
    </xf>
    <xf numFmtId="14" fontId="11" fillId="25" borderId="31" xfId="56" applyNumberFormat="1" applyFont="1" applyFill="1" applyBorder="1" applyAlignment="1">
      <alignment horizontal="center"/>
      <protection/>
    </xf>
    <xf numFmtId="0" fontId="11" fillId="0" borderId="29" xfId="56" applyFont="1" applyFill="1" applyBorder="1">
      <alignment/>
      <protection/>
    </xf>
    <xf numFmtId="173" fontId="11" fillId="20" borderId="15" xfId="56" applyNumberFormat="1" applyFont="1" applyFill="1" applyBorder="1">
      <alignment/>
      <protection/>
    </xf>
    <xf numFmtId="14" fontId="11" fillId="25" borderId="32" xfId="56" applyNumberFormat="1" applyFont="1" applyFill="1" applyBorder="1" applyAlignment="1">
      <alignment horizontal="center"/>
      <protection/>
    </xf>
    <xf numFmtId="0" fontId="11" fillId="25" borderId="33" xfId="56" applyFont="1" applyFill="1" applyBorder="1" applyAlignment="1">
      <alignment wrapText="1"/>
      <protection/>
    </xf>
    <xf numFmtId="14" fontId="11" fillId="25" borderId="34" xfId="56" applyNumberFormat="1" applyFont="1" applyFill="1" applyBorder="1" applyAlignment="1">
      <alignment horizontal="center"/>
      <protection/>
    </xf>
    <xf numFmtId="0" fontId="11" fillId="25" borderId="35" xfId="56" applyFont="1" applyFill="1" applyBorder="1" applyAlignment="1">
      <alignment wrapText="1"/>
      <protection/>
    </xf>
    <xf numFmtId="14" fontId="11" fillId="25" borderId="16" xfId="56" applyNumberFormat="1" applyFont="1" applyFill="1" applyBorder="1" applyAlignment="1">
      <alignment horizontal="center"/>
      <protection/>
    </xf>
    <xf numFmtId="0" fontId="11" fillId="25" borderId="7" xfId="56" applyFont="1" applyFill="1" applyBorder="1" applyAlignment="1">
      <alignment wrapText="1"/>
      <protection/>
    </xf>
    <xf numFmtId="0" fontId="11" fillId="25" borderId="16" xfId="56" applyFont="1" applyFill="1" applyBorder="1" applyAlignment="1">
      <alignment horizontal="center"/>
      <protection/>
    </xf>
    <xf numFmtId="173" fontId="8" fillId="20" borderId="36" xfId="56" applyNumberFormat="1" applyFont="1" applyFill="1" applyBorder="1">
      <alignment/>
      <protection/>
    </xf>
    <xf numFmtId="0" fontId="8" fillId="0" borderId="0" xfId="56" applyFont="1" applyBorder="1" applyAlignment="1" applyProtection="1">
      <alignment horizontal="centerContinuous"/>
      <protection/>
    </xf>
    <xf numFmtId="0" fontId="8" fillId="0" borderId="0" xfId="56" applyFont="1" applyAlignment="1" applyProtection="1">
      <alignment horizontal="centerContinuous"/>
      <protection/>
    </xf>
    <xf numFmtId="0" fontId="10" fillId="0" borderId="0" xfId="56" applyFont="1" applyBorder="1" applyAlignment="1" applyProtection="1">
      <alignment horizontal="center"/>
      <protection/>
    </xf>
    <xf numFmtId="0" fontId="10" fillId="0" borderId="37" xfId="56" applyFont="1" applyBorder="1" applyProtection="1">
      <alignment/>
      <protection locked="0"/>
    </xf>
    <xf numFmtId="0" fontId="10" fillId="0" borderId="37" xfId="56" applyFont="1" applyBorder="1">
      <alignment/>
      <protection/>
    </xf>
    <xf numFmtId="0" fontId="12" fillId="25" borderId="21" xfId="52" applyFont="1" applyFill="1" applyBorder="1" applyAlignment="1" applyProtection="1">
      <alignment/>
      <protection/>
    </xf>
    <xf numFmtId="0" fontId="8" fillId="25" borderId="28" xfId="52" applyFont="1" applyFill="1" applyBorder="1" applyAlignment="1" applyProtection="1">
      <alignment/>
      <protection/>
    </xf>
    <xf numFmtId="0" fontId="8" fillId="25" borderId="28" xfId="52" applyFont="1" applyFill="1" applyBorder="1" applyAlignment="1" applyProtection="1">
      <alignment horizontal="right"/>
      <protection/>
    </xf>
    <xf numFmtId="7" fontId="8" fillId="0" borderId="28" xfId="56" applyNumberFormat="1" applyFont="1" applyFill="1" applyBorder="1" applyAlignment="1">
      <alignment horizontal="right"/>
      <protection/>
    </xf>
    <xf numFmtId="0" fontId="8" fillId="20" borderId="28" xfId="56" applyFont="1" applyFill="1" applyBorder="1" applyAlignment="1">
      <alignment horizontal="right"/>
      <protection/>
    </xf>
    <xf numFmtId="7" fontId="8" fillId="20" borderId="28" xfId="56" applyNumberFormat="1" applyFont="1" applyFill="1" applyBorder="1" applyAlignment="1">
      <alignment horizontal="right"/>
      <protection/>
    </xf>
    <xf numFmtId="0" fontId="1" fillId="0" borderId="0" xfId="0" applyFont="1" applyFill="1" applyBorder="1" applyAlignment="1">
      <alignment horizontal="center"/>
    </xf>
    <xf numFmtId="0" fontId="13" fillId="0" borderId="0" xfId="0" applyFont="1" applyFill="1" applyBorder="1" applyAlignment="1">
      <alignment horizontal="center"/>
    </xf>
    <xf numFmtId="0" fontId="1" fillId="0" borderId="0" xfId="0" applyFont="1" applyFill="1" applyBorder="1" applyAlignment="1">
      <alignment horizontal="left" vertical="center" wrapText="1"/>
    </xf>
    <xf numFmtId="0" fontId="13" fillId="0" borderId="0" xfId="0" applyFont="1" applyFill="1" applyBorder="1" applyAlignment="1">
      <alignment horizontal="center"/>
    </xf>
    <xf numFmtId="0" fontId="10" fillId="0" borderId="37" xfId="56" applyFont="1" applyBorder="1" applyAlignment="1" applyProtection="1">
      <alignment horizontal="center"/>
      <protection locked="0"/>
    </xf>
    <xf numFmtId="0" fontId="8" fillId="0" borderId="38" xfId="56" applyFont="1" applyBorder="1" applyAlignment="1" applyProtection="1">
      <alignment horizontal="center"/>
      <protection/>
    </xf>
    <xf numFmtId="0" fontId="5" fillId="7" borderId="39" xfId="56" applyFont="1" applyFill="1" applyBorder="1" applyAlignment="1">
      <alignment horizontal="center"/>
      <protection/>
    </xf>
    <xf numFmtId="0" fontId="5" fillId="7" borderId="38" xfId="56" applyFont="1" applyFill="1" applyBorder="1" applyAlignment="1">
      <alignment horizontal="center"/>
      <protection/>
    </xf>
    <xf numFmtId="0" fontId="5" fillId="7" borderId="40" xfId="56" applyFont="1" applyFill="1" applyBorder="1" applyAlignment="1">
      <alignment horizontal="center"/>
      <protection/>
    </xf>
    <xf numFmtId="0" fontId="0" fillId="0" borderId="20" xfId="56" applyFill="1" applyBorder="1" applyAlignment="1" applyProtection="1">
      <alignment horizontal="center"/>
      <protection locked="0"/>
    </xf>
    <xf numFmtId="0" fontId="0" fillId="0" borderId="22" xfId="56" applyFill="1" applyBorder="1" applyAlignment="1" applyProtection="1">
      <alignment horizontal="center"/>
      <protection locked="0"/>
    </xf>
    <xf numFmtId="0" fontId="0" fillId="0" borderId="24" xfId="56" applyFill="1" applyBorder="1" applyAlignment="1" applyProtection="1">
      <alignment horizontal="center"/>
      <protection locked="0"/>
    </xf>
    <xf numFmtId="0" fontId="0" fillId="0" borderId="23" xfId="56" applyFill="1" applyBorder="1" applyAlignment="1" applyProtection="1">
      <alignment horizontal="center"/>
      <protection locked="0"/>
    </xf>
    <xf numFmtId="0" fontId="8" fillId="0" borderId="41" xfId="56" applyFont="1" applyBorder="1" applyAlignment="1" applyProtection="1">
      <alignment horizont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6">
    <dxf>
      <fill>
        <patternFill>
          <bgColor indexed="13"/>
        </patternFill>
      </fill>
    </dxf>
    <dxf>
      <font>
        <b/>
        <i val="0"/>
      </font>
      <fill>
        <patternFill>
          <bgColor indexed="13"/>
        </patternFill>
      </fill>
    </dxf>
    <dxf>
      <fill>
        <patternFill>
          <bgColor indexed="13"/>
        </patternFill>
      </fill>
    </dxf>
    <dxf>
      <fill>
        <patternFill>
          <bgColor indexed="13"/>
        </patternFill>
      </fill>
    </dxf>
    <dxf>
      <font>
        <b/>
        <i val="0"/>
      </font>
      <fill>
        <patternFill>
          <bgColor indexed="13"/>
        </patternFill>
      </fill>
    </dxf>
    <dxf>
      <fill>
        <patternFill>
          <bgColor indexed="1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melissagautreau\AppData\Local\Microsoft\Windows\Temporary%20Internet%20Files\Content.Outlook\782Z5XEM\Accounts%20Payable%20Entry%20Template%20ABR%202_17_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Mercie\Local%20Settings\Temporary%20Internet%20Files\Content.Outlook\U236GS00\ABR%20Expense%20Report%206_30_2009-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irections - To be Completed"/>
      <sheetName val="AP Entry"/>
      <sheetName val="Acct Pay"/>
      <sheetName val="Reclass"/>
      <sheetName val="Reclass Entry"/>
      <sheetName val="Vendors"/>
      <sheetName val="Approval Form"/>
      <sheetName val="Codes"/>
    </sheetNames>
    <sheetDataSet>
      <sheetData sheetId="2">
        <row r="19">
          <cell r="G19">
            <v>40024</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Policy, Directions &amp; FAQ"/>
      <sheetName val="Expense Report"/>
      <sheetName val="Sample"/>
      <sheetName val="Choices"/>
      <sheetName val="Entry"/>
      <sheetName val="Mileage Lob Reimb. Form Sample"/>
      <sheetName val="Mileage Lob Reimb. Form "/>
    </sheetNames>
    <sheetDataSet>
      <sheetData sheetId="3">
        <row r="2">
          <cell r="A2" t="str">
            <v>Enter Account Title</v>
          </cell>
          <cell r="F2" t="str">
            <v>Enter Period</v>
          </cell>
          <cell r="I2" t="str">
            <v>Enter Program/School</v>
          </cell>
          <cell r="M2" t="str">
            <v>Address on Form</v>
          </cell>
        </row>
        <row r="3">
          <cell r="A3" t="str">
            <v>Classroom Supplies</v>
          </cell>
          <cell r="F3" t="str">
            <v>Jun 1-15, 2009</v>
          </cell>
          <cell r="I3" t="str">
            <v>ABR Shared Services</v>
          </cell>
          <cell r="M3" t="str">
            <v>ABR Central Office</v>
          </cell>
          <cell r="O3" t="str">
            <v>No grant</v>
          </cell>
        </row>
        <row r="4">
          <cell r="A4" t="str">
            <v>Durables Curriculum (Non-Capital)</v>
          </cell>
          <cell r="F4" t="str">
            <v>Jun 16-30, 2009</v>
          </cell>
          <cell r="I4" t="str">
            <v>Dalton</v>
          </cell>
          <cell r="M4" t="str">
            <v>Dalton</v>
          </cell>
          <cell r="O4" t="str">
            <v>Title IA</v>
          </cell>
        </row>
        <row r="5">
          <cell r="A5" t="str">
            <v>Consumables</v>
          </cell>
          <cell r="F5" t="str">
            <v>Jul 1-15, 2009</v>
          </cell>
          <cell r="I5" t="str">
            <v>Lanier</v>
          </cell>
          <cell r="M5" t="str">
            <v>Lanier</v>
          </cell>
          <cell r="O5" t="str">
            <v>Title IIA</v>
          </cell>
        </row>
        <row r="6">
          <cell r="A6" t="str">
            <v>Professional Development OTPS</v>
          </cell>
          <cell r="F6" t="str">
            <v>Jul 16-31, 2009</v>
          </cell>
          <cell r="I6" t="str">
            <v>Glen Oaks</v>
          </cell>
          <cell r="M6" t="str">
            <v>Glen Oaks</v>
          </cell>
          <cell r="O6" t="str">
            <v>Title IV</v>
          </cell>
        </row>
        <row r="7">
          <cell r="A7" t="str">
            <v>Travel</v>
          </cell>
          <cell r="F7" t="str">
            <v>Aug 1-15, 2009</v>
          </cell>
          <cell r="I7" t="str">
            <v>Prescott</v>
          </cell>
          <cell r="M7" t="str">
            <v>Prescott</v>
          </cell>
          <cell r="O7" t="str">
            <v>Title V</v>
          </cell>
        </row>
        <row r="8">
          <cell r="A8" t="str">
            <v>Food for Special Events</v>
          </cell>
          <cell r="F8" t="str">
            <v>Aug 16-31, 2009</v>
          </cell>
          <cell r="I8" t="str">
            <v>Pointe Coupee</v>
          </cell>
          <cell r="M8" t="str">
            <v>Pointe Coupee</v>
          </cell>
          <cell r="O8" t="str">
            <v>PCSP</v>
          </cell>
        </row>
        <row r="9">
          <cell r="A9" t="str">
            <v>Library Books</v>
          </cell>
          <cell r="F9" t="str">
            <v>Sep 1-15, 2009</v>
          </cell>
          <cell r="I9" t="str">
            <v>Split Schools Only</v>
          </cell>
          <cell r="M9" t="str">
            <v>4th Sector Solutions Office</v>
          </cell>
          <cell r="O9" t="str">
            <v>School Improvement</v>
          </cell>
        </row>
        <row r="10">
          <cell r="A10" t="str">
            <v>Non-Instructional Travel &amp; Food</v>
          </cell>
          <cell r="F10" t="str">
            <v>Sep 16-30, 2009</v>
          </cell>
          <cell r="I10" t="str">
            <v>Split All Entities</v>
          </cell>
          <cell r="O10" t="str">
            <v>Title IID</v>
          </cell>
        </row>
        <row r="11">
          <cell r="A11" t="str">
            <v>Office Supplies</v>
          </cell>
          <cell r="F11" t="str">
            <v>Oct 1-15, 2009</v>
          </cell>
          <cell r="O11" t="str">
            <v>IDEA</v>
          </cell>
        </row>
        <row r="12">
          <cell r="A12" t="str">
            <v>Mobile Phones</v>
          </cell>
          <cell r="F12" t="str">
            <v>Oct 16-31, 2009</v>
          </cell>
          <cell r="O12" t="str">
            <v>Federal Food Service</v>
          </cell>
        </row>
        <row r="13">
          <cell r="A13" t="str">
            <v>Paper/Copier Supplies</v>
          </cell>
          <cell r="F13" t="str">
            <v>Nov 1-15, 2009</v>
          </cell>
          <cell r="O13" t="str">
            <v>Transition to Teaching</v>
          </cell>
        </row>
        <row r="14">
          <cell r="A14" t="str">
            <v>Field Lessons</v>
          </cell>
          <cell r="F14" t="str">
            <v>Nov 16-30, 2009</v>
          </cell>
          <cell r="O14" t="str">
            <v>State Food Service</v>
          </cell>
        </row>
        <row r="15">
          <cell r="A15" t="str">
            <v>Educational Magazines</v>
          </cell>
          <cell r="F15" t="str">
            <v>Dec 1-15, 2009</v>
          </cell>
          <cell r="O15" t="str">
            <v>Wilson Foundation</v>
          </cell>
        </row>
        <row r="16">
          <cell r="A16" t="str">
            <v>Equipment &amp; Furniture (Non-Capital)</v>
          </cell>
          <cell r="F16" t="str">
            <v>Dec 16-31, 2009</v>
          </cell>
          <cell r="O16" t="str">
            <v>Baton Rouge Area Foundation</v>
          </cell>
        </row>
        <row r="17">
          <cell r="A17" t="str">
            <v>Postage &amp; Shipping</v>
          </cell>
          <cell r="F17" t="str">
            <v>Jan 1-15, 2010</v>
          </cell>
          <cell r="O17" t="str">
            <v>Food Service Cash</v>
          </cell>
        </row>
        <row r="18">
          <cell r="A18" t="str">
            <v>Student Recruiting &amp; Parent Involvement</v>
          </cell>
          <cell r="F18" t="str">
            <v>Jan 16-31, 2010</v>
          </cell>
        </row>
        <row r="19">
          <cell r="A19" t="str">
            <v>Non-Instructional Equipment &amp; Furniture</v>
          </cell>
          <cell r="F19" t="str">
            <v>Feb 1-15, 2010</v>
          </cell>
        </row>
        <row r="20">
          <cell r="A20" t="str">
            <v>Custodial Services &amp; Supplies</v>
          </cell>
          <cell r="F20" t="str">
            <v>Feb 16-29, 2010</v>
          </cell>
        </row>
        <row r="21">
          <cell r="A21" t="str">
            <v>Startup Supplies</v>
          </cell>
          <cell r="F21" t="str">
            <v>Mar 1-15, 2010</v>
          </cell>
        </row>
        <row r="22">
          <cell r="A22" t="str">
            <v>Teacher Recruiting &amp; Orientation</v>
          </cell>
          <cell r="F22" t="str">
            <v>Mar 16-31, 2010</v>
          </cell>
        </row>
        <row r="23">
          <cell r="A23" t="str">
            <v>Technology Supplies</v>
          </cell>
          <cell r="F23" t="str">
            <v>Apr 1-15, 2010</v>
          </cell>
        </row>
        <row r="24">
          <cell r="A24" t="str">
            <v>Assessment </v>
          </cell>
          <cell r="F24" t="str">
            <v>Apr 16-30, 2010</v>
          </cell>
        </row>
        <row r="25">
          <cell r="A25" t="str">
            <v>Student Tuition</v>
          </cell>
          <cell r="F25" t="str">
            <v>May 1-15, 2010</v>
          </cell>
        </row>
        <row r="26">
          <cell r="A26" t="str">
            <v>Educational software</v>
          </cell>
          <cell r="F26" t="str">
            <v>May 16-31, 2010</v>
          </cell>
        </row>
        <row r="27">
          <cell r="A27" t="str">
            <v>Sped Consummables</v>
          </cell>
          <cell r="F27" t="str">
            <v>Jun 1-15, 2010</v>
          </cell>
        </row>
        <row r="28">
          <cell r="A28" t="str">
            <v>Extracurricular Supplies</v>
          </cell>
          <cell r="F28" t="str">
            <v>Jun 16-30, 2010</v>
          </cell>
        </row>
        <row r="29">
          <cell r="A29" t="str">
            <v>Athletic Supplies</v>
          </cell>
        </row>
        <row r="30">
          <cell r="A30" t="str">
            <v>Summer School Supplies</v>
          </cell>
        </row>
        <row r="31">
          <cell r="A31" t="str">
            <v>Maintenance &amp; Repairs</v>
          </cell>
        </row>
        <row r="32">
          <cell r="A32" t="str">
            <v>Fundraising Supplies</v>
          </cell>
        </row>
        <row r="33">
          <cell r="A33" t="str">
            <v>Field Trips - Parent Funded</v>
          </cell>
        </row>
        <row r="34">
          <cell r="A34" t="str">
            <v>Activities Account - After School Club 1</v>
          </cell>
        </row>
        <row r="35">
          <cell r="A35" t="str">
            <v>Activities Account - After School Club 2</v>
          </cell>
        </row>
        <row r="36">
          <cell r="A36" t="str">
            <v>Activities Account - After School Club 3</v>
          </cell>
        </row>
        <row r="37">
          <cell r="A37" t="str">
            <v>Activities Account - After School Club 4</v>
          </cell>
        </row>
        <row r="38">
          <cell r="A38" t="str">
            <v>Activities Account - After School Club 5</v>
          </cell>
        </row>
        <row r="39">
          <cell r="A39" t="str">
            <v>Activities Account - After School Club 6</v>
          </cell>
        </row>
        <row r="40">
          <cell r="A40" t="str">
            <v>Other Activities</v>
          </cell>
        </row>
        <row r="41">
          <cell r="A41" t="str">
            <v>Copier Rental</v>
          </cell>
        </row>
        <row r="42">
          <cell r="A42" t="str">
            <v>Non-School Executive Admin Supplies</v>
          </cell>
        </row>
        <row r="43">
          <cell r="A43" t="str">
            <v>Telecom, Fax &amp; Internet Usage</v>
          </cell>
        </row>
        <row r="44">
          <cell r="A44" t="str">
            <v>Business Supplies</v>
          </cell>
        </row>
        <row r="45">
          <cell r="A45" t="str">
            <v>Moving Expenses</v>
          </cell>
        </row>
        <row r="46">
          <cell r="A46" t="str">
            <v>Technology Maintenance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hyperlink" Target="mailto:johndoe@abrschools.org" TargetMode="External" /></Relationships>
</file>

<file path=xl/worksheets/sheet1.xml><?xml version="1.0" encoding="utf-8"?>
<worksheet xmlns="http://schemas.openxmlformats.org/spreadsheetml/2006/main" xmlns:r="http://schemas.openxmlformats.org/officeDocument/2006/relationships">
  <sheetPr>
    <pageSetUpPr fitToPage="1"/>
  </sheetPr>
  <dimension ref="A1:X64"/>
  <sheetViews>
    <sheetView zoomScalePageLayoutView="0" workbookViewId="0" topLeftCell="A1">
      <selection activeCell="D3" sqref="D3"/>
    </sheetView>
  </sheetViews>
  <sheetFormatPr defaultColWidth="9.140625" defaultRowHeight="12.75"/>
  <cols>
    <col min="1" max="1" width="17.8515625" style="48" customWidth="1"/>
    <col min="2" max="3" width="26.7109375" style="24" customWidth="1"/>
    <col min="4" max="4" width="37.421875" style="24" customWidth="1"/>
    <col min="5" max="6" width="17.00390625" style="24" customWidth="1"/>
    <col min="7" max="24" width="9.140625" style="24" customWidth="1"/>
    <col min="25" max="16384" width="9.140625" style="25" customWidth="1"/>
  </cols>
  <sheetData>
    <row r="1" spans="1:6" ht="22.5">
      <c r="A1" s="101" t="s">
        <v>2</v>
      </c>
      <c r="B1" s="102"/>
      <c r="C1" s="102"/>
      <c r="D1" s="102"/>
      <c r="E1" s="102"/>
      <c r="F1" s="103"/>
    </row>
    <row r="2" spans="1:6" ht="12.75">
      <c r="A2" s="26"/>
      <c r="B2" s="27"/>
      <c r="C2" s="27"/>
      <c r="D2" s="28"/>
      <c r="E2" s="27"/>
      <c r="F2" s="29"/>
    </row>
    <row r="3" spans="1:6" ht="12.75">
      <c r="A3" s="66" t="s">
        <v>61</v>
      </c>
      <c r="B3" s="62"/>
      <c r="C3" s="30" t="s">
        <v>121</v>
      </c>
      <c r="D3" s="91" t="s">
        <v>122</v>
      </c>
      <c r="E3" s="55"/>
      <c r="F3" s="29"/>
    </row>
    <row r="4" spans="1:6" ht="12.75">
      <c r="A4" s="66" t="s">
        <v>63</v>
      </c>
      <c r="B4" s="63"/>
      <c r="C4" s="30" t="s">
        <v>64</v>
      </c>
      <c r="D4" s="64" t="s">
        <v>102</v>
      </c>
      <c r="E4" s="27"/>
      <c r="F4" s="29"/>
    </row>
    <row r="5" spans="1:6" ht="12.75">
      <c r="A5" s="66" t="s">
        <v>65</v>
      </c>
      <c r="B5" s="63"/>
      <c r="C5" s="30" t="s">
        <v>62</v>
      </c>
      <c r="D5" s="94">
        <v>0.5</v>
      </c>
      <c r="E5" s="56"/>
      <c r="F5" s="29"/>
    </row>
    <row r="6" spans="1:6" ht="12.75">
      <c r="A6" s="66" t="s">
        <v>9</v>
      </c>
      <c r="B6" s="89"/>
      <c r="C6" s="30" t="s">
        <v>66</v>
      </c>
      <c r="D6" s="93">
        <f>E54</f>
        <v>0</v>
      </c>
      <c r="E6" s="57"/>
      <c r="F6" s="29"/>
    </row>
    <row r="7" spans="1:6" ht="12.75">
      <c r="A7" s="66" t="s">
        <v>82</v>
      </c>
      <c r="B7" s="90"/>
      <c r="C7" s="30" t="s">
        <v>67</v>
      </c>
      <c r="D7" s="65">
        <f>F54</f>
        <v>0</v>
      </c>
      <c r="E7" s="57"/>
      <c r="F7" s="29"/>
    </row>
    <row r="8" spans="1:6" ht="12.75">
      <c r="A8" s="52"/>
      <c r="B8" s="27"/>
      <c r="C8" s="27"/>
      <c r="D8" s="51"/>
      <c r="E8" s="27"/>
      <c r="F8" s="29"/>
    </row>
    <row r="9" spans="1:6" ht="12.75">
      <c r="A9" s="31" t="s">
        <v>99</v>
      </c>
      <c r="B9" s="32" t="s">
        <v>68</v>
      </c>
      <c r="C9" s="32" t="s">
        <v>69</v>
      </c>
      <c r="D9" s="32" t="s">
        <v>100</v>
      </c>
      <c r="E9" s="32" t="s">
        <v>70</v>
      </c>
      <c r="F9" s="33" t="s">
        <v>71</v>
      </c>
    </row>
    <row r="10" spans="1:24" ht="12">
      <c r="A10" s="73"/>
      <c r="B10" s="67"/>
      <c r="C10" s="67"/>
      <c r="D10" s="67"/>
      <c r="E10" s="74"/>
      <c r="F10" s="75">
        <f>$D$5*E10</f>
        <v>0</v>
      </c>
      <c r="G10" s="35"/>
      <c r="H10" s="35"/>
      <c r="I10" s="35"/>
      <c r="J10" s="35"/>
      <c r="K10" s="35"/>
      <c r="L10" s="35"/>
      <c r="M10" s="35"/>
      <c r="N10" s="35"/>
      <c r="O10" s="35"/>
      <c r="P10" s="35"/>
      <c r="Q10" s="35"/>
      <c r="R10" s="35"/>
      <c r="S10" s="35"/>
      <c r="T10" s="35"/>
      <c r="U10" s="35"/>
      <c r="V10" s="35"/>
      <c r="W10" s="35"/>
      <c r="X10" s="35"/>
    </row>
    <row r="11" spans="1:24" ht="12">
      <c r="A11" s="76"/>
      <c r="B11" s="77"/>
      <c r="C11" s="77"/>
      <c r="D11" s="67"/>
      <c r="E11" s="74"/>
      <c r="F11" s="75">
        <f aca="true" t="shared" si="0" ref="F11:F34">$D$5*E11</f>
        <v>0</v>
      </c>
      <c r="G11" s="35"/>
      <c r="H11" s="35"/>
      <c r="I11" s="35"/>
      <c r="J11" s="35"/>
      <c r="K11" s="35"/>
      <c r="L11" s="35"/>
      <c r="M11" s="35"/>
      <c r="N11" s="35"/>
      <c r="O11" s="35"/>
      <c r="P11" s="35"/>
      <c r="Q11" s="35"/>
      <c r="R11" s="35"/>
      <c r="S11" s="35"/>
      <c r="T11" s="35"/>
      <c r="U11" s="35"/>
      <c r="V11" s="35"/>
      <c r="W11" s="35"/>
      <c r="X11" s="35"/>
    </row>
    <row r="12" spans="1:24" ht="12">
      <c r="A12" s="78"/>
      <c r="B12" s="79"/>
      <c r="C12" s="79"/>
      <c r="D12" s="67"/>
      <c r="E12" s="74"/>
      <c r="F12" s="75">
        <f t="shared" si="0"/>
        <v>0</v>
      </c>
      <c r="G12" s="35"/>
      <c r="H12" s="35"/>
      <c r="I12" s="35"/>
      <c r="J12" s="35"/>
      <c r="K12" s="35"/>
      <c r="L12" s="35"/>
      <c r="M12" s="35"/>
      <c r="N12" s="35"/>
      <c r="O12" s="35"/>
      <c r="P12" s="35"/>
      <c r="Q12" s="35"/>
      <c r="R12" s="35"/>
      <c r="S12" s="35"/>
      <c r="T12" s="35"/>
      <c r="U12" s="35"/>
      <c r="V12" s="35"/>
      <c r="W12" s="35"/>
      <c r="X12" s="35"/>
    </row>
    <row r="13" spans="1:24" ht="12">
      <c r="A13" s="80"/>
      <c r="B13" s="81"/>
      <c r="C13" s="81"/>
      <c r="D13" s="81"/>
      <c r="E13" s="74"/>
      <c r="F13" s="75">
        <f t="shared" si="0"/>
        <v>0</v>
      </c>
      <c r="G13" s="38"/>
      <c r="H13" s="35"/>
      <c r="I13" s="35"/>
      <c r="J13" s="35"/>
      <c r="K13" s="35"/>
      <c r="L13" s="35"/>
      <c r="M13" s="35"/>
      <c r="N13" s="35"/>
      <c r="O13" s="35"/>
      <c r="P13" s="35"/>
      <c r="Q13" s="35"/>
      <c r="R13" s="35"/>
      <c r="S13" s="35"/>
      <c r="T13" s="35"/>
      <c r="U13" s="35"/>
      <c r="V13" s="35"/>
      <c r="W13" s="35"/>
      <c r="X13" s="35"/>
    </row>
    <row r="14" spans="1:24" ht="12">
      <c r="A14" s="82"/>
      <c r="B14" s="81"/>
      <c r="C14" s="81"/>
      <c r="D14" s="81"/>
      <c r="E14" s="74"/>
      <c r="F14" s="75">
        <f t="shared" si="0"/>
        <v>0</v>
      </c>
      <c r="G14" s="35"/>
      <c r="H14" s="35"/>
      <c r="I14" s="35"/>
      <c r="J14" s="35"/>
      <c r="K14" s="35"/>
      <c r="L14" s="35"/>
      <c r="M14" s="35"/>
      <c r="N14" s="35"/>
      <c r="O14" s="35"/>
      <c r="P14" s="35"/>
      <c r="Q14" s="35"/>
      <c r="R14" s="35"/>
      <c r="S14" s="35"/>
      <c r="T14" s="35"/>
      <c r="U14" s="35"/>
      <c r="V14" s="35"/>
      <c r="W14" s="35"/>
      <c r="X14" s="35"/>
    </row>
    <row r="15" spans="1:24" ht="12">
      <c r="A15" s="80"/>
      <c r="B15" s="81"/>
      <c r="C15" s="81"/>
      <c r="D15" s="81"/>
      <c r="E15" s="74"/>
      <c r="F15" s="75">
        <f t="shared" si="0"/>
        <v>0</v>
      </c>
      <c r="G15" s="35"/>
      <c r="H15" s="35"/>
      <c r="I15" s="35"/>
      <c r="J15" s="35"/>
      <c r="K15" s="35"/>
      <c r="L15" s="35"/>
      <c r="M15" s="35"/>
      <c r="N15" s="35"/>
      <c r="O15" s="35"/>
      <c r="P15" s="35"/>
      <c r="Q15" s="35"/>
      <c r="R15" s="35"/>
      <c r="S15" s="35"/>
      <c r="T15" s="35"/>
      <c r="U15" s="35"/>
      <c r="V15" s="35"/>
      <c r="W15" s="35"/>
      <c r="X15" s="35"/>
    </row>
    <row r="16" spans="1:24" ht="12">
      <c r="A16" s="82"/>
      <c r="B16" s="81"/>
      <c r="C16" s="81"/>
      <c r="D16" s="81"/>
      <c r="E16" s="74"/>
      <c r="F16" s="75">
        <f t="shared" si="0"/>
        <v>0</v>
      </c>
      <c r="G16" s="35"/>
      <c r="H16" s="35"/>
      <c r="I16" s="35"/>
      <c r="J16" s="35"/>
      <c r="K16" s="35"/>
      <c r="L16" s="35"/>
      <c r="M16" s="35"/>
      <c r="N16" s="35"/>
      <c r="O16" s="35"/>
      <c r="P16" s="35"/>
      <c r="Q16" s="35"/>
      <c r="R16" s="35"/>
      <c r="S16" s="35"/>
      <c r="T16" s="35"/>
      <c r="U16" s="35"/>
      <c r="V16" s="35"/>
      <c r="W16" s="35"/>
      <c r="X16" s="35"/>
    </row>
    <row r="17" spans="1:24" ht="12">
      <c r="A17" s="80"/>
      <c r="B17" s="81"/>
      <c r="C17" s="81"/>
      <c r="D17" s="81"/>
      <c r="E17" s="74"/>
      <c r="F17" s="75">
        <f t="shared" si="0"/>
        <v>0</v>
      </c>
      <c r="G17" s="35"/>
      <c r="H17" s="35"/>
      <c r="I17" s="35"/>
      <c r="J17" s="35"/>
      <c r="K17" s="35"/>
      <c r="L17" s="35"/>
      <c r="M17" s="35"/>
      <c r="N17" s="35"/>
      <c r="O17" s="35"/>
      <c r="P17" s="35"/>
      <c r="Q17" s="35"/>
      <c r="R17" s="35"/>
      <c r="S17" s="35"/>
      <c r="T17" s="35"/>
      <c r="U17" s="35"/>
      <c r="V17" s="35"/>
      <c r="W17" s="35"/>
      <c r="X17" s="35"/>
    </row>
    <row r="18" spans="1:24" ht="12">
      <c r="A18" s="82"/>
      <c r="B18" s="81"/>
      <c r="C18" s="81"/>
      <c r="D18" s="81"/>
      <c r="E18" s="74"/>
      <c r="F18" s="75">
        <f t="shared" si="0"/>
        <v>0</v>
      </c>
      <c r="G18" s="35"/>
      <c r="H18" s="35"/>
      <c r="I18" s="35"/>
      <c r="J18" s="35"/>
      <c r="K18" s="35"/>
      <c r="L18" s="35"/>
      <c r="M18" s="35"/>
      <c r="N18" s="35"/>
      <c r="O18" s="35"/>
      <c r="P18" s="35"/>
      <c r="Q18" s="35"/>
      <c r="R18" s="35"/>
      <c r="S18" s="35"/>
      <c r="T18" s="35"/>
      <c r="U18" s="35"/>
      <c r="V18" s="35"/>
      <c r="W18" s="35"/>
      <c r="X18" s="35"/>
    </row>
    <row r="19" spans="1:24" ht="12">
      <c r="A19" s="80"/>
      <c r="B19" s="81"/>
      <c r="C19" s="81"/>
      <c r="D19" s="81"/>
      <c r="E19" s="74"/>
      <c r="F19" s="75">
        <f t="shared" si="0"/>
        <v>0</v>
      </c>
      <c r="G19" s="35"/>
      <c r="H19" s="35"/>
      <c r="I19" s="35"/>
      <c r="J19" s="35"/>
      <c r="K19" s="35"/>
      <c r="L19" s="35"/>
      <c r="M19" s="35"/>
      <c r="N19" s="35"/>
      <c r="O19" s="35"/>
      <c r="P19" s="35"/>
      <c r="Q19" s="35"/>
      <c r="R19" s="35"/>
      <c r="S19" s="35"/>
      <c r="T19" s="35"/>
      <c r="U19" s="35"/>
      <c r="V19" s="35"/>
      <c r="W19" s="35"/>
      <c r="X19" s="35"/>
    </row>
    <row r="20" spans="1:24" ht="12">
      <c r="A20" s="82"/>
      <c r="B20" s="81"/>
      <c r="C20" s="81"/>
      <c r="D20" s="81"/>
      <c r="E20" s="74"/>
      <c r="F20" s="75">
        <f t="shared" si="0"/>
        <v>0</v>
      </c>
      <c r="G20" s="35"/>
      <c r="H20" s="35"/>
      <c r="I20" s="35"/>
      <c r="J20" s="35"/>
      <c r="K20" s="35"/>
      <c r="L20" s="35"/>
      <c r="M20" s="35"/>
      <c r="N20" s="35"/>
      <c r="O20" s="35"/>
      <c r="P20" s="35"/>
      <c r="Q20" s="35"/>
      <c r="R20" s="35"/>
      <c r="S20" s="35"/>
      <c r="T20" s="35"/>
      <c r="U20" s="35"/>
      <c r="V20" s="35"/>
      <c r="W20" s="35"/>
      <c r="X20" s="35"/>
    </row>
    <row r="21" spans="1:24" ht="12">
      <c r="A21" s="80"/>
      <c r="B21" s="81"/>
      <c r="C21" s="81"/>
      <c r="D21" s="81"/>
      <c r="E21" s="74"/>
      <c r="F21" s="75">
        <f t="shared" si="0"/>
        <v>0</v>
      </c>
      <c r="G21" s="35"/>
      <c r="H21" s="35"/>
      <c r="I21" s="35"/>
      <c r="J21" s="35"/>
      <c r="K21" s="35"/>
      <c r="L21" s="35"/>
      <c r="M21" s="35"/>
      <c r="N21" s="35"/>
      <c r="O21" s="35"/>
      <c r="P21" s="35"/>
      <c r="Q21" s="35"/>
      <c r="R21" s="35"/>
      <c r="S21" s="35"/>
      <c r="T21" s="35"/>
      <c r="U21" s="35"/>
      <c r="V21" s="35"/>
      <c r="W21" s="35"/>
      <c r="X21" s="35"/>
    </row>
    <row r="22" spans="1:24" ht="12">
      <c r="A22" s="82"/>
      <c r="B22" s="81"/>
      <c r="C22" s="81"/>
      <c r="D22" s="81"/>
      <c r="E22" s="74"/>
      <c r="F22" s="75">
        <f t="shared" si="0"/>
        <v>0</v>
      </c>
      <c r="G22" s="35"/>
      <c r="H22" s="35"/>
      <c r="I22" s="35"/>
      <c r="J22" s="35"/>
      <c r="K22" s="35"/>
      <c r="L22" s="35"/>
      <c r="M22" s="35"/>
      <c r="N22" s="35"/>
      <c r="O22" s="35"/>
      <c r="P22" s="35"/>
      <c r="Q22" s="35"/>
      <c r="R22" s="35"/>
      <c r="S22" s="35"/>
      <c r="T22" s="35"/>
      <c r="U22" s="35"/>
      <c r="V22" s="35"/>
      <c r="W22" s="35"/>
      <c r="X22" s="35"/>
    </row>
    <row r="23" spans="1:24" ht="12">
      <c r="A23" s="80"/>
      <c r="B23" s="81"/>
      <c r="C23" s="81"/>
      <c r="D23" s="81"/>
      <c r="E23" s="74"/>
      <c r="F23" s="75">
        <f t="shared" si="0"/>
        <v>0</v>
      </c>
      <c r="G23" s="35"/>
      <c r="H23" s="35"/>
      <c r="I23" s="35"/>
      <c r="J23" s="35"/>
      <c r="K23" s="35"/>
      <c r="L23" s="35"/>
      <c r="M23" s="35"/>
      <c r="N23" s="35"/>
      <c r="O23" s="35"/>
      <c r="P23" s="35"/>
      <c r="Q23" s="35"/>
      <c r="R23" s="35"/>
      <c r="S23" s="35"/>
      <c r="T23" s="35"/>
      <c r="U23" s="35"/>
      <c r="V23" s="35"/>
      <c r="W23" s="35"/>
      <c r="X23" s="35"/>
    </row>
    <row r="24" spans="1:24" ht="12">
      <c r="A24" s="82"/>
      <c r="B24" s="81"/>
      <c r="C24" s="81"/>
      <c r="D24" s="81"/>
      <c r="E24" s="74"/>
      <c r="F24" s="75">
        <f t="shared" si="0"/>
        <v>0</v>
      </c>
      <c r="G24" s="35"/>
      <c r="H24" s="35"/>
      <c r="I24" s="35"/>
      <c r="J24" s="35"/>
      <c r="K24" s="35"/>
      <c r="L24" s="35"/>
      <c r="M24" s="35"/>
      <c r="N24" s="35"/>
      <c r="O24" s="35"/>
      <c r="P24" s="35"/>
      <c r="Q24" s="35"/>
      <c r="R24" s="35"/>
      <c r="S24" s="35"/>
      <c r="T24" s="35"/>
      <c r="U24" s="35"/>
      <c r="V24" s="35"/>
      <c r="W24" s="35"/>
      <c r="X24" s="35"/>
    </row>
    <row r="25" spans="1:24" ht="12">
      <c r="A25" s="80"/>
      <c r="B25" s="81"/>
      <c r="C25" s="81"/>
      <c r="D25" s="81"/>
      <c r="E25" s="74"/>
      <c r="F25" s="75">
        <f t="shared" si="0"/>
        <v>0</v>
      </c>
      <c r="G25" s="35"/>
      <c r="H25" s="35"/>
      <c r="I25" s="35"/>
      <c r="J25" s="35"/>
      <c r="K25" s="35"/>
      <c r="L25" s="35"/>
      <c r="M25" s="35"/>
      <c r="N25" s="35"/>
      <c r="O25" s="35"/>
      <c r="P25" s="35"/>
      <c r="Q25" s="35"/>
      <c r="R25" s="35"/>
      <c r="S25" s="35"/>
      <c r="T25" s="35"/>
      <c r="U25" s="35"/>
      <c r="V25" s="35"/>
      <c r="W25" s="35"/>
      <c r="X25" s="35"/>
    </row>
    <row r="26" spans="1:24" ht="12">
      <c r="A26" s="82"/>
      <c r="B26" s="81"/>
      <c r="C26" s="81"/>
      <c r="D26" s="81"/>
      <c r="E26" s="74"/>
      <c r="F26" s="75">
        <f t="shared" si="0"/>
        <v>0</v>
      </c>
      <c r="G26" s="35"/>
      <c r="H26" s="35"/>
      <c r="I26" s="35"/>
      <c r="J26" s="35"/>
      <c r="K26" s="35"/>
      <c r="L26" s="35"/>
      <c r="M26" s="35"/>
      <c r="N26" s="35"/>
      <c r="O26" s="35"/>
      <c r="P26" s="35"/>
      <c r="Q26" s="35"/>
      <c r="R26" s="35"/>
      <c r="S26" s="35"/>
      <c r="T26" s="35"/>
      <c r="U26" s="35"/>
      <c r="V26" s="35"/>
      <c r="W26" s="35"/>
      <c r="X26" s="35"/>
    </row>
    <row r="27" spans="1:24" ht="12">
      <c r="A27" s="80"/>
      <c r="B27" s="81"/>
      <c r="C27" s="81"/>
      <c r="D27" s="81"/>
      <c r="E27" s="74"/>
      <c r="F27" s="75">
        <f t="shared" si="0"/>
        <v>0</v>
      </c>
      <c r="G27" s="35"/>
      <c r="H27" s="35"/>
      <c r="I27" s="35"/>
      <c r="J27" s="35"/>
      <c r="K27" s="35"/>
      <c r="L27" s="35"/>
      <c r="M27" s="35"/>
      <c r="N27" s="35"/>
      <c r="O27" s="35"/>
      <c r="P27" s="35"/>
      <c r="Q27" s="35"/>
      <c r="R27" s="35"/>
      <c r="S27" s="35"/>
      <c r="T27" s="35"/>
      <c r="U27" s="35"/>
      <c r="V27" s="35"/>
      <c r="W27" s="35"/>
      <c r="X27" s="35"/>
    </row>
    <row r="28" spans="1:24" ht="12">
      <c r="A28" s="82"/>
      <c r="B28" s="81"/>
      <c r="C28" s="81"/>
      <c r="D28" s="81"/>
      <c r="E28" s="74"/>
      <c r="F28" s="75">
        <f t="shared" si="0"/>
        <v>0</v>
      </c>
      <c r="G28" s="35"/>
      <c r="H28" s="35"/>
      <c r="I28" s="35"/>
      <c r="J28" s="35"/>
      <c r="K28" s="35"/>
      <c r="L28" s="35"/>
      <c r="M28" s="35"/>
      <c r="N28" s="35"/>
      <c r="O28" s="35"/>
      <c r="P28" s="35"/>
      <c r="Q28" s="35"/>
      <c r="R28" s="35"/>
      <c r="S28" s="35"/>
      <c r="T28" s="35"/>
      <c r="U28" s="35"/>
      <c r="V28" s="35"/>
      <c r="W28" s="35"/>
      <c r="X28" s="35"/>
    </row>
    <row r="29" spans="1:24" ht="12">
      <c r="A29" s="80"/>
      <c r="B29" s="81"/>
      <c r="C29" s="81"/>
      <c r="D29" s="81"/>
      <c r="E29" s="74"/>
      <c r="F29" s="75">
        <f t="shared" si="0"/>
        <v>0</v>
      </c>
      <c r="G29" s="35"/>
      <c r="H29" s="35"/>
      <c r="I29" s="35"/>
      <c r="J29" s="35"/>
      <c r="K29" s="35"/>
      <c r="L29" s="35"/>
      <c r="M29" s="35"/>
      <c r="N29" s="35"/>
      <c r="O29" s="35"/>
      <c r="P29" s="35"/>
      <c r="Q29" s="35"/>
      <c r="R29" s="35"/>
      <c r="S29" s="35"/>
      <c r="T29" s="35"/>
      <c r="U29" s="35"/>
      <c r="V29" s="35"/>
      <c r="W29" s="35"/>
      <c r="X29" s="35"/>
    </row>
    <row r="30" spans="1:24" ht="12">
      <c r="A30" s="82"/>
      <c r="B30" s="81"/>
      <c r="C30" s="81"/>
      <c r="D30" s="81"/>
      <c r="E30" s="74"/>
      <c r="F30" s="75">
        <f t="shared" si="0"/>
        <v>0</v>
      </c>
      <c r="G30" s="35"/>
      <c r="H30" s="35"/>
      <c r="I30" s="35"/>
      <c r="J30" s="35"/>
      <c r="K30" s="35"/>
      <c r="L30" s="35"/>
      <c r="M30" s="35"/>
      <c r="N30" s="35"/>
      <c r="O30" s="35"/>
      <c r="P30" s="35"/>
      <c r="Q30" s="35"/>
      <c r="R30" s="35"/>
      <c r="S30" s="35"/>
      <c r="T30" s="35"/>
      <c r="U30" s="35"/>
      <c r="V30" s="35"/>
      <c r="W30" s="35"/>
      <c r="X30" s="35"/>
    </row>
    <row r="31" spans="1:24" ht="12">
      <c r="A31" s="80"/>
      <c r="B31" s="81"/>
      <c r="C31" s="81"/>
      <c r="D31" s="81"/>
      <c r="E31" s="74"/>
      <c r="F31" s="75">
        <f t="shared" si="0"/>
        <v>0</v>
      </c>
      <c r="G31" s="35"/>
      <c r="H31" s="35"/>
      <c r="I31" s="35"/>
      <c r="J31" s="35"/>
      <c r="K31" s="35"/>
      <c r="L31" s="35"/>
      <c r="M31" s="35"/>
      <c r="N31" s="35"/>
      <c r="O31" s="35"/>
      <c r="P31" s="35"/>
      <c r="Q31" s="35"/>
      <c r="R31" s="35"/>
      <c r="S31" s="35"/>
      <c r="T31" s="35"/>
      <c r="U31" s="35"/>
      <c r="V31" s="35"/>
      <c r="W31" s="35"/>
      <c r="X31" s="35"/>
    </row>
    <row r="32" spans="1:24" ht="12">
      <c r="A32" s="80"/>
      <c r="B32" s="81"/>
      <c r="C32" s="81"/>
      <c r="D32" s="81"/>
      <c r="E32" s="74"/>
      <c r="F32" s="75">
        <f t="shared" si="0"/>
        <v>0</v>
      </c>
      <c r="G32" s="35"/>
      <c r="H32" s="35"/>
      <c r="I32" s="35"/>
      <c r="J32" s="35"/>
      <c r="K32" s="35"/>
      <c r="L32" s="35"/>
      <c r="M32" s="35"/>
      <c r="N32" s="35"/>
      <c r="O32" s="35"/>
      <c r="P32" s="35"/>
      <c r="Q32" s="35"/>
      <c r="R32" s="35"/>
      <c r="S32" s="35"/>
      <c r="T32" s="35"/>
      <c r="U32" s="35"/>
      <c r="V32" s="35"/>
      <c r="W32" s="35"/>
      <c r="X32" s="35"/>
    </row>
    <row r="33" spans="1:24" ht="12">
      <c r="A33" s="82"/>
      <c r="B33" s="81"/>
      <c r="C33" s="81"/>
      <c r="D33" s="81"/>
      <c r="E33" s="74"/>
      <c r="F33" s="75">
        <f t="shared" si="0"/>
        <v>0</v>
      </c>
      <c r="G33" s="35"/>
      <c r="H33" s="35"/>
      <c r="I33" s="35"/>
      <c r="J33" s="35"/>
      <c r="K33" s="35"/>
      <c r="L33" s="35"/>
      <c r="M33" s="35"/>
      <c r="N33" s="35"/>
      <c r="O33" s="35"/>
      <c r="P33" s="35"/>
      <c r="Q33" s="35"/>
      <c r="R33" s="35"/>
      <c r="S33" s="35"/>
      <c r="T33" s="35"/>
      <c r="U33" s="35"/>
      <c r="V33" s="35"/>
      <c r="W33" s="35"/>
      <c r="X33" s="35"/>
    </row>
    <row r="34" spans="1:24" ht="12">
      <c r="A34" s="80"/>
      <c r="B34" s="81"/>
      <c r="C34" s="81"/>
      <c r="D34" s="81"/>
      <c r="E34" s="74"/>
      <c r="F34" s="75">
        <f t="shared" si="0"/>
        <v>0</v>
      </c>
      <c r="G34" s="35"/>
      <c r="H34" s="35"/>
      <c r="I34" s="35"/>
      <c r="J34" s="35"/>
      <c r="K34" s="35"/>
      <c r="L34" s="35"/>
      <c r="M34" s="35"/>
      <c r="N34" s="35"/>
      <c r="O34" s="35"/>
      <c r="P34" s="35"/>
      <c r="Q34" s="35"/>
      <c r="R34" s="35"/>
      <c r="S34" s="35"/>
      <c r="T34" s="35"/>
      <c r="U34" s="35"/>
      <c r="V34" s="35"/>
      <c r="W34" s="35"/>
      <c r="X34" s="35"/>
    </row>
    <row r="35" spans="1:24" ht="12" hidden="1">
      <c r="A35" s="39"/>
      <c r="B35" s="37"/>
      <c r="C35" s="37"/>
      <c r="D35" s="37"/>
      <c r="E35" s="71"/>
      <c r="F35" s="34" t="e">
        <f aca="true" t="shared" si="1" ref="F35:F52">E35*$D$3</f>
        <v>#VALUE!</v>
      </c>
      <c r="G35" s="35"/>
      <c r="H35" s="35"/>
      <c r="I35" s="35"/>
      <c r="J35" s="35"/>
      <c r="K35" s="35"/>
      <c r="L35" s="35"/>
      <c r="M35" s="35"/>
      <c r="N35" s="35"/>
      <c r="O35" s="35"/>
      <c r="P35" s="35"/>
      <c r="Q35" s="35"/>
      <c r="R35" s="35"/>
      <c r="S35" s="35"/>
      <c r="T35" s="35"/>
      <c r="U35" s="35"/>
      <c r="V35" s="35"/>
      <c r="W35" s="35"/>
      <c r="X35" s="35"/>
    </row>
    <row r="36" spans="1:24" ht="12" hidden="1">
      <c r="A36" s="36"/>
      <c r="B36" s="37"/>
      <c r="C36" s="37"/>
      <c r="D36" s="37"/>
      <c r="E36" s="71"/>
      <c r="F36" s="34" t="e">
        <f t="shared" si="1"/>
        <v>#VALUE!</v>
      </c>
      <c r="G36" s="38"/>
      <c r="H36" s="35"/>
      <c r="I36" s="35"/>
      <c r="J36" s="35"/>
      <c r="K36" s="35"/>
      <c r="L36" s="35"/>
      <c r="M36" s="35"/>
      <c r="N36" s="35"/>
      <c r="O36" s="35"/>
      <c r="P36" s="35"/>
      <c r="Q36" s="35"/>
      <c r="R36" s="35"/>
      <c r="S36" s="35"/>
      <c r="T36" s="35"/>
      <c r="U36" s="35"/>
      <c r="V36" s="35"/>
      <c r="W36" s="35"/>
      <c r="X36" s="35"/>
    </row>
    <row r="37" spans="1:24" ht="12" hidden="1">
      <c r="A37" s="39"/>
      <c r="B37" s="37"/>
      <c r="C37" s="37"/>
      <c r="D37" s="37"/>
      <c r="E37" s="71"/>
      <c r="F37" s="34" t="e">
        <f t="shared" si="1"/>
        <v>#VALUE!</v>
      </c>
      <c r="G37" s="35"/>
      <c r="H37" s="35"/>
      <c r="I37" s="35"/>
      <c r="J37" s="35"/>
      <c r="K37" s="35"/>
      <c r="L37" s="35"/>
      <c r="M37" s="35"/>
      <c r="N37" s="35"/>
      <c r="O37" s="35"/>
      <c r="P37" s="35"/>
      <c r="Q37" s="35"/>
      <c r="R37" s="35"/>
      <c r="S37" s="35"/>
      <c r="T37" s="35"/>
      <c r="U37" s="35"/>
      <c r="V37" s="35"/>
      <c r="W37" s="35"/>
      <c r="X37" s="35"/>
    </row>
    <row r="38" spans="1:24" ht="12" hidden="1">
      <c r="A38" s="36"/>
      <c r="B38" s="37"/>
      <c r="C38" s="37"/>
      <c r="D38" s="37"/>
      <c r="E38" s="71"/>
      <c r="F38" s="34" t="e">
        <f t="shared" si="1"/>
        <v>#VALUE!</v>
      </c>
      <c r="G38" s="40"/>
      <c r="H38" s="35"/>
      <c r="I38" s="35"/>
      <c r="J38" s="35"/>
      <c r="K38" s="35"/>
      <c r="L38" s="35"/>
      <c r="M38" s="35"/>
      <c r="N38" s="35"/>
      <c r="O38" s="35"/>
      <c r="P38" s="35"/>
      <c r="Q38" s="35"/>
      <c r="R38" s="35"/>
      <c r="S38" s="35"/>
      <c r="T38" s="35"/>
      <c r="U38" s="35"/>
      <c r="V38" s="35"/>
      <c r="W38" s="35"/>
      <c r="X38" s="35"/>
    </row>
    <row r="39" spans="1:24" ht="12" hidden="1">
      <c r="A39" s="39"/>
      <c r="B39" s="37"/>
      <c r="C39" s="37"/>
      <c r="D39" s="37"/>
      <c r="E39" s="71"/>
      <c r="F39" s="34" t="e">
        <f t="shared" si="1"/>
        <v>#VALUE!</v>
      </c>
      <c r="G39" s="35"/>
      <c r="H39" s="35"/>
      <c r="I39" s="35"/>
      <c r="J39" s="35"/>
      <c r="K39" s="35"/>
      <c r="L39" s="35"/>
      <c r="M39" s="35"/>
      <c r="N39" s="35"/>
      <c r="O39" s="35"/>
      <c r="P39" s="35"/>
      <c r="Q39" s="35"/>
      <c r="R39" s="35"/>
      <c r="S39" s="35"/>
      <c r="T39" s="35"/>
      <c r="U39" s="35"/>
      <c r="V39" s="35"/>
      <c r="W39" s="35"/>
      <c r="X39" s="35"/>
    </row>
    <row r="40" spans="1:24" ht="12" hidden="1">
      <c r="A40" s="36"/>
      <c r="B40" s="37"/>
      <c r="C40" s="37"/>
      <c r="D40" s="37"/>
      <c r="E40" s="71"/>
      <c r="F40" s="34" t="e">
        <f t="shared" si="1"/>
        <v>#VALUE!</v>
      </c>
      <c r="G40" s="35"/>
      <c r="H40" s="35"/>
      <c r="I40" s="35"/>
      <c r="J40" s="35"/>
      <c r="K40" s="35"/>
      <c r="L40" s="35"/>
      <c r="M40" s="35"/>
      <c r="N40" s="35"/>
      <c r="O40" s="35"/>
      <c r="P40" s="35"/>
      <c r="Q40" s="35"/>
      <c r="R40" s="35"/>
      <c r="S40" s="35"/>
      <c r="T40" s="35"/>
      <c r="U40" s="35"/>
      <c r="V40" s="35"/>
      <c r="W40" s="35"/>
      <c r="X40" s="35"/>
    </row>
    <row r="41" spans="1:24" ht="12" hidden="1">
      <c r="A41" s="39"/>
      <c r="B41" s="37"/>
      <c r="C41" s="37"/>
      <c r="D41" s="37"/>
      <c r="E41" s="71"/>
      <c r="F41" s="34" t="e">
        <f t="shared" si="1"/>
        <v>#VALUE!</v>
      </c>
      <c r="G41" s="35"/>
      <c r="H41" s="35"/>
      <c r="I41" s="35"/>
      <c r="J41" s="35"/>
      <c r="K41" s="35"/>
      <c r="L41" s="35"/>
      <c r="M41" s="35"/>
      <c r="N41" s="35"/>
      <c r="O41" s="35"/>
      <c r="P41" s="35"/>
      <c r="Q41" s="35"/>
      <c r="R41" s="35"/>
      <c r="S41" s="35"/>
      <c r="T41" s="35"/>
      <c r="U41" s="35"/>
      <c r="V41" s="35"/>
      <c r="W41" s="35"/>
      <c r="X41" s="35"/>
    </row>
    <row r="42" spans="1:24" ht="12" hidden="1">
      <c r="A42" s="36"/>
      <c r="B42" s="37"/>
      <c r="C42" s="37"/>
      <c r="D42" s="37"/>
      <c r="E42" s="71"/>
      <c r="F42" s="34" t="e">
        <f t="shared" si="1"/>
        <v>#VALUE!</v>
      </c>
      <c r="G42" s="35"/>
      <c r="H42" s="35"/>
      <c r="I42" s="35"/>
      <c r="J42" s="35"/>
      <c r="K42" s="35"/>
      <c r="L42" s="35"/>
      <c r="M42" s="35"/>
      <c r="N42" s="35"/>
      <c r="O42" s="35"/>
      <c r="P42" s="35"/>
      <c r="Q42" s="35"/>
      <c r="R42" s="35"/>
      <c r="S42" s="35"/>
      <c r="T42" s="35"/>
      <c r="U42" s="35"/>
      <c r="V42" s="35"/>
      <c r="W42" s="35"/>
      <c r="X42" s="35"/>
    </row>
    <row r="43" spans="1:24" ht="12" hidden="1">
      <c r="A43" s="39"/>
      <c r="B43" s="37"/>
      <c r="C43" s="37"/>
      <c r="D43" s="37"/>
      <c r="E43" s="71"/>
      <c r="F43" s="34" t="e">
        <f t="shared" si="1"/>
        <v>#VALUE!</v>
      </c>
      <c r="G43" s="35"/>
      <c r="H43" s="35"/>
      <c r="I43" s="35"/>
      <c r="J43" s="35"/>
      <c r="K43" s="35"/>
      <c r="L43" s="35"/>
      <c r="M43" s="35"/>
      <c r="N43" s="35"/>
      <c r="O43" s="35"/>
      <c r="P43" s="35"/>
      <c r="Q43" s="35"/>
      <c r="R43" s="35"/>
      <c r="S43" s="35"/>
      <c r="T43" s="35"/>
      <c r="U43" s="35"/>
      <c r="V43" s="35"/>
      <c r="W43" s="35"/>
      <c r="X43" s="35"/>
    </row>
    <row r="44" spans="1:24" ht="12" hidden="1">
      <c r="A44" s="36"/>
      <c r="B44" s="37"/>
      <c r="C44" s="37"/>
      <c r="D44" s="37"/>
      <c r="E44" s="71"/>
      <c r="F44" s="34" t="e">
        <f t="shared" si="1"/>
        <v>#VALUE!</v>
      </c>
      <c r="G44" s="35"/>
      <c r="H44" s="35"/>
      <c r="I44" s="35"/>
      <c r="J44" s="35"/>
      <c r="K44" s="35"/>
      <c r="L44" s="35"/>
      <c r="M44" s="35"/>
      <c r="N44" s="35"/>
      <c r="O44" s="35"/>
      <c r="P44" s="35"/>
      <c r="Q44" s="35"/>
      <c r="R44" s="35"/>
      <c r="S44" s="35"/>
      <c r="T44" s="35"/>
      <c r="U44" s="35"/>
      <c r="V44" s="35"/>
      <c r="W44" s="35"/>
      <c r="X44" s="35"/>
    </row>
    <row r="45" spans="1:24" ht="12" hidden="1">
      <c r="A45" s="39"/>
      <c r="B45" s="37"/>
      <c r="C45" s="37"/>
      <c r="D45" s="37"/>
      <c r="E45" s="71"/>
      <c r="F45" s="34" t="e">
        <f t="shared" si="1"/>
        <v>#VALUE!</v>
      </c>
      <c r="G45" s="35"/>
      <c r="H45" s="35"/>
      <c r="I45" s="35"/>
      <c r="J45" s="35"/>
      <c r="K45" s="35"/>
      <c r="L45" s="35"/>
      <c r="M45" s="35"/>
      <c r="N45" s="35"/>
      <c r="O45" s="35"/>
      <c r="P45" s="35"/>
      <c r="Q45" s="35"/>
      <c r="R45" s="35"/>
      <c r="S45" s="35"/>
      <c r="T45" s="35"/>
      <c r="U45" s="35"/>
      <c r="V45" s="35"/>
      <c r="W45" s="35"/>
      <c r="X45" s="35"/>
    </row>
    <row r="46" spans="1:24" ht="12" hidden="1">
      <c r="A46" s="36"/>
      <c r="B46" s="37"/>
      <c r="C46" s="37"/>
      <c r="D46" s="37"/>
      <c r="E46" s="71"/>
      <c r="F46" s="34" t="e">
        <f t="shared" si="1"/>
        <v>#VALUE!</v>
      </c>
      <c r="G46" s="35"/>
      <c r="H46" s="35"/>
      <c r="I46" s="35"/>
      <c r="J46" s="35"/>
      <c r="K46" s="35"/>
      <c r="L46" s="35"/>
      <c r="M46" s="35"/>
      <c r="N46" s="35"/>
      <c r="O46" s="35"/>
      <c r="P46" s="35"/>
      <c r="Q46" s="35"/>
      <c r="R46" s="35"/>
      <c r="S46" s="35"/>
      <c r="T46" s="35"/>
      <c r="U46" s="35"/>
      <c r="V46" s="35"/>
      <c r="W46" s="35"/>
      <c r="X46" s="35"/>
    </row>
    <row r="47" spans="1:24" ht="12" hidden="1">
      <c r="A47" s="39"/>
      <c r="B47" s="37"/>
      <c r="C47" s="37"/>
      <c r="D47" s="37"/>
      <c r="E47" s="71"/>
      <c r="F47" s="34" t="e">
        <f t="shared" si="1"/>
        <v>#VALUE!</v>
      </c>
      <c r="G47" s="35"/>
      <c r="H47" s="35"/>
      <c r="I47" s="35"/>
      <c r="J47" s="35"/>
      <c r="K47" s="35"/>
      <c r="L47" s="35"/>
      <c r="M47" s="35"/>
      <c r="N47" s="35"/>
      <c r="O47" s="35"/>
      <c r="P47" s="35"/>
      <c r="Q47" s="35"/>
      <c r="R47" s="35"/>
      <c r="S47" s="35"/>
      <c r="T47" s="35"/>
      <c r="U47" s="35"/>
      <c r="V47" s="35"/>
      <c r="W47" s="35"/>
      <c r="X47" s="35"/>
    </row>
    <row r="48" spans="1:24" ht="12" hidden="1">
      <c r="A48" s="36"/>
      <c r="B48" s="37"/>
      <c r="C48" s="37"/>
      <c r="D48" s="37"/>
      <c r="E48" s="71"/>
      <c r="F48" s="34" t="e">
        <f t="shared" si="1"/>
        <v>#VALUE!</v>
      </c>
      <c r="G48" s="35"/>
      <c r="H48" s="35"/>
      <c r="I48" s="35"/>
      <c r="J48" s="35"/>
      <c r="K48" s="35"/>
      <c r="L48" s="35"/>
      <c r="M48" s="35"/>
      <c r="N48" s="35"/>
      <c r="O48" s="35"/>
      <c r="P48" s="35"/>
      <c r="Q48" s="35"/>
      <c r="R48" s="35"/>
      <c r="S48" s="35"/>
      <c r="T48" s="35"/>
      <c r="U48" s="35"/>
      <c r="V48" s="35"/>
      <c r="W48" s="35"/>
      <c r="X48" s="35"/>
    </row>
    <row r="49" spans="1:24" ht="12" hidden="1">
      <c r="A49" s="39"/>
      <c r="B49" s="37"/>
      <c r="C49" s="37"/>
      <c r="D49" s="37"/>
      <c r="E49" s="71"/>
      <c r="F49" s="34" t="e">
        <f t="shared" si="1"/>
        <v>#VALUE!</v>
      </c>
      <c r="G49" s="35"/>
      <c r="H49" s="35"/>
      <c r="I49" s="35"/>
      <c r="J49" s="35"/>
      <c r="K49" s="35"/>
      <c r="L49" s="35"/>
      <c r="M49" s="35"/>
      <c r="N49" s="35"/>
      <c r="O49" s="35"/>
      <c r="P49" s="35"/>
      <c r="Q49" s="35"/>
      <c r="R49" s="35"/>
      <c r="S49" s="35"/>
      <c r="T49" s="35"/>
      <c r="U49" s="35"/>
      <c r="V49" s="35"/>
      <c r="W49" s="35"/>
      <c r="X49" s="35"/>
    </row>
    <row r="50" spans="1:24" ht="12" hidden="1">
      <c r="A50" s="36"/>
      <c r="B50" s="37"/>
      <c r="C50" s="37"/>
      <c r="D50" s="37"/>
      <c r="E50" s="71"/>
      <c r="F50" s="34" t="e">
        <f t="shared" si="1"/>
        <v>#VALUE!</v>
      </c>
      <c r="G50" s="35"/>
      <c r="H50" s="35"/>
      <c r="I50" s="35"/>
      <c r="J50" s="35"/>
      <c r="K50" s="35"/>
      <c r="L50" s="35"/>
      <c r="M50" s="35"/>
      <c r="N50" s="35"/>
      <c r="O50" s="35"/>
      <c r="P50" s="35"/>
      <c r="Q50" s="35"/>
      <c r="R50" s="35"/>
      <c r="S50" s="35"/>
      <c r="T50" s="35"/>
      <c r="U50" s="35"/>
      <c r="V50" s="35"/>
      <c r="W50" s="35"/>
      <c r="X50" s="35"/>
    </row>
    <row r="51" spans="1:24" ht="12" hidden="1">
      <c r="A51" s="39"/>
      <c r="B51" s="37"/>
      <c r="C51" s="37"/>
      <c r="D51" s="37"/>
      <c r="E51" s="71"/>
      <c r="F51" s="34" t="e">
        <f t="shared" si="1"/>
        <v>#VALUE!</v>
      </c>
      <c r="G51" s="35"/>
      <c r="H51" s="35"/>
      <c r="I51" s="35"/>
      <c r="J51" s="35"/>
      <c r="K51" s="35"/>
      <c r="L51" s="35"/>
      <c r="M51" s="35"/>
      <c r="N51" s="35"/>
      <c r="O51" s="35"/>
      <c r="P51" s="35"/>
      <c r="Q51" s="35"/>
      <c r="R51" s="35"/>
      <c r="S51" s="35"/>
      <c r="T51" s="35"/>
      <c r="U51" s="35"/>
      <c r="V51" s="35"/>
      <c r="W51" s="35"/>
      <c r="X51" s="35"/>
    </row>
    <row r="52" spans="1:24" ht="12" hidden="1">
      <c r="A52" s="36"/>
      <c r="B52" s="37"/>
      <c r="C52" s="37"/>
      <c r="D52" s="37"/>
      <c r="E52" s="71"/>
      <c r="F52" s="34" t="e">
        <f t="shared" si="1"/>
        <v>#VALUE!</v>
      </c>
      <c r="G52" s="35"/>
      <c r="H52" s="35"/>
      <c r="I52" s="35"/>
      <c r="J52" s="35"/>
      <c r="K52" s="35"/>
      <c r="L52" s="35"/>
      <c r="M52" s="35"/>
      <c r="N52" s="35"/>
      <c r="O52" s="35"/>
      <c r="P52" s="35"/>
      <c r="Q52" s="35"/>
      <c r="R52" s="35"/>
      <c r="S52" s="35"/>
      <c r="T52" s="35"/>
      <c r="U52" s="35"/>
      <c r="V52" s="35"/>
      <c r="W52" s="35"/>
      <c r="X52" s="35"/>
    </row>
    <row r="53" spans="1:6" ht="12.75">
      <c r="A53" s="41"/>
      <c r="B53" s="42"/>
      <c r="C53" s="42"/>
      <c r="D53" s="54" t="s">
        <v>72</v>
      </c>
      <c r="E53" s="72">
        <f>SUM(E10:E34)</f>
        <v>0</v>
      </c>
      <c r="F53" s="83">
        <f>SUM(F10:F34)</f>
        <v>0</v>
      </c>
    </row>
    <row r="54" spans="1:7" ht="13.5" thickBot="1">
      <c r="A54" s="43"/>
      <c r="B54" s="43"/>
      <c r="C54" s="43"/>
      <c r="D54" s="43"/>
      <c r="E54" s="44"/>
      <c r="F54" s="44"/>
      <c r="G54" s="45"/>
    </row>
    <row r="55" spans="1:7" ht="13.5" thickBot="1">
      <c r="A55" s="25"/>
      <c r="B55" s="25"/>
      <c r="C55" s="25"/>
      <c r="D55" s="25"/>
      <c r="E55" s="25"/>
      <c r="F55" s="25"/>
      <c r="G55" s="46"/>
    </row>
    <row r="56" spans="1:7" ht="12.75">
      <c r="A56" s="104"/>
      <c r="B56" s="105"/>
      <c r="D56" s="47"/>
      <c r="E56" s="49"/>
      <c r="F56" s="58"/>
      <c r="G56" s="25"/>
    </row>
    <row r="57" spans="1:7" ht="13.5" thickBot="1">
      <c r="A57" s="106"/>
      <c r="B57" s="107"/>
      <c r="D57" s="61"/>
      <c r="E57" s="60"/>
      <c r="F57" s="59"/>
      <c r="G57" s="25"/>
    </row>
    <row r="58" spans="1:7" ht="12.75">
      <c r="A58" s="108" t="s">
        <v>74</v>
      </c>
      <c r="B58" s="108"/>
      <c r="C58" s="35"/>
      <c r="D58" s="84" t="s">
        <v>75</v>
      </c>
      <c r="E58" s="84" t="s">
        <v>76</v>
      </c>
      <c r="F58" s="85"/>
      <c r="G58" s="25"/>
    </row>
    <row r="59" spans="1:7" ht="12.75">
      <c r="A59" s="35"/>
      <c r="B59" s="86"/>
      <c r="C59" s="35"/>
      <c r="D59" s="35"/>
      <c r="E59" s="84"/>
      <c r="F59" s="85"/>
      <c r="G59" s="25"/>
    </row>
    <row r="60" spans="1:7" ht="12.75">
      <c r="A60" s="99"/>
      <c r="B60" s="99"/>
      <c r="C60" s="35"/>
      <c r="D60" s="35"/>
      <c r="E60" s="87"/>
      <c r="F60" s="88"/>
      <c r="G60" s="25"/>
    </row>
    <row r="61" spans="1:7" ht="12.75">
      <c r="A61" s="100" t="s">
        <v>99</v>
      </c>
      <c r="B61" s="100"/>
      <c r="C61" s="35"/>
      <c r="D61" s="35"/>
      <c r="E61" s="100" t="s">
        <v>99</v>
      </c>
      <c r="F61" s="100"/>
      <c r="G61" s="25"/>
    </row>
    <row r="62" spans="1:6" ht="12.75">
      <c r="A62" s="68"/>
      <c r="B62" s="53"/>
      <c r="C62" s="53"/>
      <c r="D62" s="53"/>
      <c r="E62" s="53"/>
      <c r="F62" s="53"/>
    </row>
    <row r="63" spans="1:6" ht="12.75">
      <c r="A63" s="69" t="s">
        <v>80</v>
      </c>
      <c r="B63" s="53"/>
      <c r="C63" s="53"/>
      <c r="D63" s="53"/>
      <c r="E63" s="53"/>
      <c r="F63" s="53"/>
    </row>
    <row r="64" spans="1:6" ht="12.75">
      <c r="A64" s="70" t="s">
        <v>8</v>
      </c>
      <c r="B64" s="53"/>
      <c r="C64" s="53"/>
      <c r="D64" s="53"/>
      <c r="E64" s="53"/>
      <c r="F64" s="53"/>
    </row>
  </sheetData>
  <sheetProtection/>
  <mergeCells count="6">
    <mergeCell ref="A60:B60"/>
    <mergeCell ref="A61:B61"/>
    <mergeCell ref="E61:F61"/>
    <mergeCell ref="A1:F1"/>
    <mergeCell ref="A56:B57"/>
    <mergeCell ref="A58:B58"/>
  </mergeCells>
  <dataValidations count="2">
    <dataValidation type="list" allowBlank="1" showInputMessage="1" showErrorMessage="1" sqref="D4">
      <formula1>EnterPeriod</formula1>
    </dataValidation>
    <dataValidation type="list" allowBlank="1" showInputMessage="1" showErrorMessage="1" sqref="D3">
      <formula1>ProgramSchool</formula1>
    </dataValidation>
  </dataValidations>
  <printOptions horizontalCentered="1" verticalCentered="1"/>
  <pageMargins left="0.25" right="0.25" top="0.25" bottom="0.25" header="0.3" footer="0.3"/>
  <pageSetup fitToHeight="0" fitToWidth="1" horizontalDpi="600" verticalDpi="600" orientation="landscape" scale="96"/>
</worksheet>
</file>

<file path=xl/worksheets/sheet2.xml><?xml version="1.0" encoding="utf-8"?>
<worksheet xmlns="http://schemas.openxmlformats.org/spreadsheetml/2006/main" xmlns:r="http://schemas.openxmlformats.org/officeDocument/2006/relationships">
  <sheetPr>
    <pageSetUpPr fitToPage="1"/>
  </sheetPr>
  <dimension ref="A1:E302"/>
  <sheetViews>
    <sheetView zoomScalePageLayoutView="0" workbookViewId="0" topLeftCell="A1">
      <selection activeCell="A36" sqref="A36:IV36"/>
    </sheetView>
  </sheetViews>
  <sheetFormatPr defaultColWidth="9.140625" defaultRowHeight="12.75"/>
  <cols>
    <col min="1" max="1" width="3.28125" style="14" customWidth="1"/>
    <col min="2" max="2" width="95.421875" style="14" customWidth="1"/>
    <col min="3" max="16384" width="9.140625" style="14" customWidth="1"/>
  </cols>
  <sheetData>
    <row r="1" spans="1:2" ht="12.75">
      <c r="A1" s="98" t="s">
        <v>3</v>
      </c>
      <c r="B1" s="98"/>
    </row>
    <row r="2" spans="1:2" ht="12.75">
      <c r="A2" s="96"/>
      <c r="B2" s="96"/>
    </row>
    <row r="3" spans="2:5" ht="36">
      <c r="B3" s="20" t="s">
        <v>4</v>
      </c>
      <c r="E3" s="13"/>
    </row>
    <row r="4" ht="12">
      <c r="B4" s="15"/>
    </row>
    <row r="5" ht="12">
      <c r="B5" s="97" t="s">
        <v>12</v>
      </c>
    </row>
    <row r="6" ht="24">
      <c r="B6" s="16" t="s">
        <v>39</v>
      </c>
    </row>
    <row r="7" spans="1:2" ht="6" customHeight="1">
      <c r="A7" s="13"/>
      <c r="B7" s="15"/>
    </row>
    <row r="8" spans="1:2" ht="12">
      <c r="A8" s="17">
        <v>1</v>
      </c>
      <c r="B8" s="20" t="s">
        <v>13</v>
      </c>
    </row>
    <row r="9" spans="1:2" ht="6" customHeight="1">
      <c r="A9" s="17"/>
      <c r="B9" s="15"/>
    </row>
    <row r="10" spans="1:2" ht="12">
      <c r="A10" s="17">
        <v>2</v>
      </c>
      <c r="B10" s="20" t="s">
        <v>14</v>
      </c>
    </row>
    <row r="11" spans="1:2" ht="6" customHeight="1">
      <c r="A11" s="17"/>
      <c r="B11" s="15"/>
    </row>
    <row r="12" spans="1:2" ht="12">
      <c r="A12" s="17">
        <v>3</v>
      </c>
      <c r="B12" s="20" t="s">
        <v>15</v>
      </c>
    </row>
    <row r="13" spans="1:2" ht="6" customHeight="1">
      <c r="A13" s="17"/>
      <c r="B13" s="15"/>
    </row>
    <row r="14" spans="1:2" ht="12">
      <c r="A14" s="17">
        <v>4</v>
      </c>
      <c r="B14" s="20" t="s">
        <v>16</v>
      </c>
    </row>
    <row r="15" spans="1:2" ht="6" customHeight="1">
      <c r="A15" s="17"/>
      <c r="B15" s="15"/>
    </row>
    <row r="16" spans="1:2" ht="36">
      <c r="A16" s="17">
        <v>5</v>
      </c>
      <c r="B16" s="20" t="s">
        <v>5</v>
      </c>
    </row>
    <row r="17" spans="1:2" ht="6" customHeight="1">
      <c r="A17" s="17"/>
      <c r="B17" s="15"/>
    </row>
    <row r="18" spans="1:2" ht="24">
      <c r="A18" s="17">
        <v>6</v>
      </c>
      <c r="B18" s="20" t="s">
        <v>17</v>
      </c>
    </row>
    <row r="19" spans="1:2" ht="6" customHeight="1">
      <c r="A19" s="17"/>
      <c r="B19" s="15"/>
    </row>
    <row r="20" spans="1:2" ht="12">
      <c r="A20" s="17">
        <v>7</v>
      </c>
      <c r="B20" s="20" t="s">
        <v>18</v>
      </c>
    </row>
    <row r="21" spans="1:2" ht="6" customHeight="1">
      <c r="A21" s="17"/>
      <c r="B21" s="15"/>
    </row>
    <row r="22" spans="1:2" ht="12">
      <c r="A22" s="17">
        <v>8</v>
      </c>
      <c r="B22" s="20" t="s">
        <v>19</v>
      </c>
    </row>
    <row r="23" spans="1:2" ht="6" customHeight="1">
      <c r="A23" s="17"/>
      <c r="B23" s="15"/>
    </row>
    <row r="24" spans="1:2" ht="12">
      <c r="A24" s="17">
        <v>9</v>
      </c>
      <c r="B24" s="20" t="s">
        <v>20</v>
      </c>
    </row>
    <row r="25" spans="1:2" ht="6" customHeight="1">
      <c r="A25" s="17"/>
      <c r="B25" s="15"/>
    </row>
    <row r="26" spans="1:2" ht="24">
      <c r="A26" s="17">
        <v>10</v>
      </c>
      <c r="B26" s="20" t="s">
        <v>21</v>
      </c>
    </row>
    <row r="27" spans="1:2" ht="6" customHeight="1">
      <c r="A27" s="17"/>
      <c r="B27" s="15"/>
    </row>
    <row r="28" spans="1:2" ht="12">
      <c r="A28" s="17">
        <v>11</v>
      </c>
      <c r="B28" s="20" t="s">
        <v>0</v>
      </c>
    </row>
    <row r="29" spans="1:2" ht="6" customHeight="1">
      <c r="A29" s="17"/>
      <c r="B29" s="15"/>
    </row>
    <row r="30" spans="1:2" ht="36">
      <c r="A30" s="18"/>
      <c r="B30" s="16" t="s">
        <v>37</v>
      </c>
    </row>
    <row r="31" spans="1:2" ht="6" customHeight="1">
      <c r="A31" s="19"/>
      <c r="B31" s="20"/>
    </row>
    <row r="32" spans="1:2" ht="12">
      <c r="A32" s="17">
        <v>12</v>
      </c>
      <c r="B32" s="20" t="s">
        <v>38</v>
      </c>
    </row>
    <row r="33" spans="1:2" ht="6.75" customHeight="1">
      <c r="A33" s="17"/>
      <c r="B33" s="15"/>
    </row>
    <row r="34" spans="1:2" ht="24">
      <c r="A34" s="18"/>
      <c r="B34" s="16" t="s">
        <v>146</v>
      </c>
    </row>
    <row r="35" spans="1:2" ht="6" customHeight="1">
      <c r="A35" s="19"/>
      <c r="B35" s="20"/>
    </row>
    <row r="36" spans="1:2" ht="12">
      <c r="A36" s="95"/>
      <c r="B36" s="95"/>
    </row>
    <row r="37" spans="1:2" ht="24">
      <c r="A37" s="17">
        <v>13</v>
      </c>
      <c r="B37" s="20" t="s">
        <v>6</v>
      </c>
    </row>
    <row r="38" spans="1:2" ht="6" customHeight="1">
      <c r="A38" s="17"/>
      <c r="B38" s="15"/>
    </row>
    <row r="39" spans="1:2" ht="36">
      <c r="A39" s="17">
        <v>14</v>
      </c>
      <c r="B39" s="21" t="s">
        <v>11</v>
      </c>
    </row>
    <row r="40" spans="1:2" ht="6" customHeight="1">
      <c r="A40" s="17"/>
      <c r="B40" s="15"/>
    </row>
    <row r="41" spans="1:2" ht="36">
      <c r="A41" s="17">
        <v>15</v>
      </c>
      <c r="B41" s="21" t="s">
        <v>7</v>
      </c>
    </row>
    <row r="42" spans="1:2" ht="6" customHeight="1">
      <c r="A42" s="17"/>
      <c r="B42" s="15"/>
    </row>
    <row r="43" spans="1:2" ht="36">
      <c r="A43" s="17">
        <v>16</v>
      </c>
      <c r="B43" s="21" t="s">
        <v>10</v>
      </c>
    </row>
    <row r="44" spans="1:2" ht="6" customHeight="1">
      <c r="A44" s="13"/>
      <c r="B44" s="15"/>
    </row>
    <row r="45" ht="24">
      <c r="B45" s="22" t="s">
        <v>1</v>
      </c>
    </row>
    <row r="46" spans="1:2" ht="12">
      <c r="A46" s="13"/>
      <c r="B46" s="15"/>
    </row>
    <row r="47" ht="12">
      <c r="B47" s="23"/>
    </row>
    <row r="50" ht="12">
      <c r="B50" s="23"/>
    </row>
    <row r="51" ht="12">
      <c r="B51" s="23"/>
    </row>
    <row r="52" ht="12">
      <c r="B52" s="23"/>
    </row>
    <row r="53" ht="12">
      <c r="B53" s="23"/>
    </row>
    <row r="54" ht="12">
      <c r="B54" s="23"/>
    </row>
    <row r="55" ht="12">
      <c r="B55" s="23"/>
    </row>
    <row r="56" ht="12">
      <c r="B56" s="23"/>
    </row>
    <row r="57" ht="12">
      <c r="B57" s="23"/>
    </row>
    <row r="58" ht="12">
      <c r="B58" s="23"/>
    </row>
    <row r="59" ht="12">
      <c r="B59" s="23"/>
    </row>
    <row r="60" ht="12">
      <c r="B60" s="23"/>
    </row>
    <row r="61" ht="12">
      <c r="B61" s="23"/>
    </row>
    <row r="62" ht="12">
      <c r="B62" s="23"/>
    </row>
    <row r="63" ht="12">
      <c r="B63" s="23"/>
    </row>
    <row r="64" ht="12">
      <c r="B64" s="23"/>
    </row>
    <row r="65" ht="12">
      <c r="B65" s="23"/>
    </row>
    <row r="66" ht="12">
      <c r="B66" s="23"/>
    </row>
    <row r="67" ht="12">
      <c r="B67" s="23"/>
    </row>
    <row r="68" ht="12">
      <c r="B68" s="23"/>
    </row>
    <row r="69" ht="12">
      <c r="B69" s="23"/>
    </row>
    <row r="70" ht="12">
      <c r="B70" s="23"/>
    </row>
    <row r="71" ht="12">
      <c r="B71" s="23"/>
    </row>
    <row r="72" ht="12">
      <c r="B72" s="23"/>
    </row>
    <row r="73" ht="12">
      <c r="B73" s="23"/>
    </row>
    <row r="74" ht="12">
      <c r="B74" s="23"/>
    </row>
    <row r="75" ht="12">
      <c r="B75" s="23"/>
    </row>
    <row r="76" ht="12">
      <c r="B76" s="23"/>
    </row>
    <row r="77" ht="12">
      <c r="B77" s="23"/>
    </row>
    <row r="78" ht="12">
      <c r="B78" s="23"/>
    </row>
    <row r="79" ht="12">
      <c r="B79" s="23"/>
    </row>
    <row r="80" ht="12">
      <c r="B80" s="23"/>
    </row>
    <row r="81" ht="12">
      <c r="B81" s="23"/>
    </row>
    <row r="82" ht="12">
      <c r="B82" s="23"/>
    </row>
    <row r="83" ht="12">
      <c r="B83" s="23"/>
    </row>
    <row r="84" ht="12">
      <c r="B84" s="23"/>
    </row>
    <row r="85" ht="12">
      <c r="B85" s="23"/>
    </row>
    <row r="86" ht="12">
      <c r="B86" s="23"/>
    </row>
    <row r="87" ht="12">
      <c r="B87" s="23"/>
    </row>
    <row r="88" ht="12">
      <c r="B88" s="23"/>
    </row>
    <row r="89" ht="12">
      <c r="B89" s="23"/>
    </row>
    <row r="90" ht="12">
      <c r="B90" s="23"/>
    </row>
    <row r="91" ht="12">
      <c r="B91" s="23"/>
    </row>
    <row r="92" ht="12">
      <c r="B92" s="23"/>
    </row>
    <row r="93" ht="12">
      <c r="B93" s="23"/>
    </row>
    <row r="94" ht="12">
      <c r="B94" s="23"/>
    </row>
    <row r="95" ht="12">
      <c r="B95" s="23"/>
    </row>
    <row r="96" ht="12">
      <c r="B96" s="23"/>
    </row>
    <row r="97" ht="12">
      <c r="B97" s="23"/>
    </row>
    <row r="98" ht="12">
      <c r="B98" s="23"/>
    </row>
    <row r="99" ht="12">
      <c r="B99" s="23"/>
    </row>
    <row r="100" ht="12">
      <c r="B100" s="23"/>
    </row>
    <row r="101" ht="12">
      <c r="B101" s="23"/>
    </row>
    <row r="102" ht="12">
      <c r="B102" s="23"/>
    </row>
    <row r="103" ht="12">
      <c r="B103" s="23"/>
    </row>
    <row r="104" ht="12">
      <c r="B104" s="23"/>
    </row>
    <row r="105" ht="12">
      <c r="B105" s="23"/>
    </row>
    <row r="106" ht="12">
      <c r="B106" s="23"/>
    </row>
    <row r="107" ht="12">
      <c r="B107" s="23"/>
    </row>
    <row r="108" ht="12">
      <c r="B108" s="23"/>
    </row>
    <row r="109" ht="12">
      <c r="B109" s="23"/>
    </row>
    <row r="110" ht="12">
      <c r="B110" s="23"/>
    </row>
    <row r="111" ht="12">
      <c r="B111" s="23"/>
    </row>
    <row r="112" ht="12">
      <c r="B112" s="23"/>
    </row>
    <row r="113" ht="12">
      <c r="B113" s="23"/>
    </row>
    <row r="114" ht="12">
      <c r="B114" s="23"/>
    </row>
    <row r="115" ht="12">
      <c r="B115" s="23"/>
    </row>
    <row r="116" ht="12">
      <c r="B116" s="23"/>
    </row>
    <row r="117" ht="12">
      <c r="B117" s="23"/>
    </row>
    <row r="118" ht="12">
      <c r="B118" s="23"/>
    </row>
    <row r="119" ht="12">
      <c r="B119" s="23"/>
    </row>
    <row r="120" ht="12">
      <c r="B120" s="23"/>
    </row>
    <row r="121" ht="12">
      <c r="B121" s="23"/>
    </row>
    <row r="122" ht="12">
      <c r="B122" s="23"/>
    </row>
    <row r="123" ht="12">
      <c r="B123" s="23"/>
    </row>
    <row r="124" ht="12">
      <c r="B124" s="23"/>
    </row>
    <row r="125" ht="12">
      <c r="B125" s="23"/>
    </row>
    <row r="126" ht="12">
      <c r="B126" s="23"/>
    </row>
    <row r="127" ht="12">
      <c r="B127" s="23"/>
    </row>
    <row r="128" ht="12">
      <c r="B128" s="23"/>
    </row>
    <row r="129" ht="12">
      <c r="B129" s="23"/>
    </row>
    <row r="130" ht="12">
      <c r="B130" s="23"/>
    </row>
    <row r="131" ht="12">
      <c r="B131" s="23"/>
    </row>
    <row r="132" ht="12">
      <c r="B132" s="23"/>
    </row>
    <row r="133" ht="12">
      <c r="B133" s="23"/>
    </row>
    <row r="134" ht="12">
      <c r="B134" s="23"/>
    </row>
    <row r="135" ht="12">
      <c r="B135" s="23"/>
    </row>
    <row r="136" ht="12">
      <c r="B136" s="23"/>
    </row>
    <row r="137" ht="12">
      <c r="B137" s="23"/>
    </row>
    <row r="138" ht="12">
      <c r="B138" s="23"/>
    </row>
    <row r="139" ht="12">
      <c r="B139" s="23"/>
    </row>
    <row r="140" ht="12">
      <c r="B140" s="23"/>
    </row>
    <row r="141" ht="12">
      <c r="B141" s="23"/>
    </row>
    <row r="142" ht="12">
      <c r="B142" s="23"/>
    </row>
    <row r="143" ht="12">
      <c r="B143" s="23"/>
    </row>
    <row r="144" ht="12">
      <c r="B144" s="23"/>
    </row>
    <row r="145" ht="12">
      <c r="B145" s="23"/>
    </row>
    <row r="146" ht="12">
      <c r="B146" s="23"/>
    </row>
    <row r="147" ht="12">
      <c r="B147" s="23"/>
    </row>
    <row r="148" ht="12">
      <c r="B148" s="23"/>
    </row>
    <row r="149" ht="12">
      <c r="B149" s="23"/>
    </row>
    <row r="150" ht="12">
      <c r="B150" s="23"/>
    </row>
    <row r="151" ht="12">
      <c r="B151" s="23"/>
    </row>
    <row r="152" ht="12">
      <c r="B152" s="23"/>
    </row>
    <row r="153" ht="12">
      <c r="B153" s="23"/>
    </row>
    <row r="154" ht="12">
      <c r="B154" s="23"/>
    </row>
    <row r="155" ht="12">
      <c r="B155" s="23"/>
    </row>
    <row r="156" ht="12">
      <c r="B156" s="23"/>
    </row>
    <row r="157" ht="12">
      <c r="B157" s="23"/>
    </row>
    <row r="158" ht="12">
      <c r="B158" s="23"/>
    </row>
    <row r="159" ht="12">
      <c r="B159" s="23"/>
    </row>
    <row r="160" ht="12">
      <c r="B160" s="23"/>
    </row>
    <row r="161" ht="12">
      <c r="B161" s="23"/>
    </row>
    <row r="162" ht="12">
      <c r="B162" s="23"/>
    </row>
    <row r="163" ht="12">
      <c r="B163" s="23"/>
    </row>
    <row r="164" ht="12">
      <c r="B164" s="23"/>
    </row>
    <row r="165" ht="12">
      <c r="B165" s="23"/>
    </row>
    <row r="166" ht="12">
      <c r="B166" s="23"/>
    </row>
    <row r="167" ht="12">
      <c r="B167" s="23"/>
    </row>
    <row r="168" ht="12">
      <c r="B168" s="23"/>
    </row>
    <row r="169" ht="12">
      <c r="B169" s="23"/>
    </row>
    <row r="170" ht="12">
      <c r="B170" s="23"/>
    </row>
    <row r="171" ht="12">
      <c r="B171" s="23"/>
    </row>
    <row r="172" ht="12">
      <c r="B172" s="23"/>
    </row>
    <row r="173" ht="12">
      <c r="B173" s="23"/>
    </row>
    <row r="174" ht="12">
      <c r="B174" s="23"/>
    </row>
    <row r="175" ht="12">
      <c r="B175" s="23"/>
    </row>
    <row r="176" ht="12">
      <c r="B176" s="23"/>
    </row>
    <row r="177" ht="12">
      <c r="B177" s="23"/>
    </row>
    <row r="178" ht="12">
      <c r="B178" s="23"/>
    </row>
    <row r="179" ht="12">
      <c r="B179" s="23"/>
    </row>
    <row r="180" ht="12">
      <c r="B180" s="23"/>
    </row>
    <row r="181" ht="12">
      <c r="B181" s="23"/>
    </row>
    <row r="182" ht="12">
      <c r="B182" s="23"/>
    </row>
    <row r="183" ht="12">
      <c r="B183" s="23"/>
    </row>
    <row r="184" ht="12">
      <c r="B184" s="23"/>
    </row>
    <row r="185" ht="12">
      <c r="B185" s="23"/>
    </row>
    <row r="186" ht="12">
      <c r="B186" s="23"/>
    </row>
    <row r="187" ht="12">
      <c r="B187" s="23"/>
    </row>
    <row r="188" ht="12">
      <c r="B188" s="23"/>
    </row>
    <row r="189" ht="12">
      <c r="B189" s="23"/>
    </row>
    <row r="190" ht="12">
      <c r="B190" s="23"/>
    </row>
    <row r="191" ht="12">
      <c r="B191" s="23"/>
    </row>
    <row r="192" ht="12">
      <c r="B192" s="23"/>
    </row>
    <row r="193" ht="12">
      <c r="B193" s="23"/>
    </row>
    <row r="194" ht="12">
      <c r="B194" s="23"/>
    </row>
    <row r="195" ht="12">
      <c r="B195" s="23"/>
    </row>
    <row r="196" ht="12">
      <c r="B196" s="23"/>
    </row>
    <row r="197" ht="12">
      <c r="B197" s="23"/>
    </row>
    <row r="198" ht="12">
      <c r="B198" s="23"/>
    </row>
    <row r="199" ht="12">
      <c r="B199" s="23"/>
    </row>
    <row r="200" ht="12">
      <c r="B200" s="23"/>
    </row>
    <row r="201" ht="12">
      <c r="B201" s="23"/>
    </row>
    <row r="202" ht="12">
      <c r="B202" s="23"/>
    </row>
    <row r="203" ht="12">
      <c r="B203" s="23"/>
    </row>
    <row r="204" ht="12">
      <c r="B204" s="23"/>
    </row>
    <row r="205" ht="12">
      <c r="B205" s="23"/>
    </row>
    <row r="206" ht="12">
      <c r="B206" s="23"/>
    </row>
    <row r="207" ht="12">
      <c r="B207" s="23"/>
    </row>
    <row r="208" ht="12">
      <c r="B208" s="23"/>
    </row>
    <row r="209" ht="12">
      <c r="B209" s="23"/>
    </row>
    <row r="210" ht="12">
      <c r="B210" s="23"/>
    </row>
    <row r="211" ht="12">
      <c r="B211" s="23"/>
    </row>
    <row r="212" ht="12">
      <c r="B212" s="23"/>
    </row>
    <row r="213" ht="12">
      <c r="B213" s="23"/>
    </row>
    <row r="214" ht="12">
      <c r="B214" s="23"/>
    </row>
    <row r="215" ht="12">
      <c r="B215" s="23"/>
    </row>
    <row r="216" ht="12">
      <c r="B216" s="23"/>
    </row>
    <row r="217" ht="12">
      <c r="B217" s="23"/>
    </row>
    <row r="218" ht="12">
      <c r="B218" s="23"/>
    </row>
    <row r="219" ht="12">
      <c r="B219" s="23"/>
    </row>
    <row r="220" ht="12">
      <c r="B220" s="23"/>
    </row>
    <row r="221" ht="12">
      <c r="B221" s="23"/>
    </row>
    <row r="222" ht="12">
      <c r="B222" s="23"/>
    </row>
    <row r="223" ht="12">
      <c r="B223" s="23"/>
    </row>
    <row r="224" ht="12">
      <c r="B224" s="23"/>
    </row>
    <row r="225" ht="12">
      <c r="B225" s="23"/>
    </row>
    <row r="226" ht="12">
      <c r="B226" s="23"/>
    </row>
    <row r="227" ht="12">
      <c r="B227" s="23"/>
    </row>
    <row r="228" ht="12">
      <c r="B228" s="23"/>
    </row>
    <row r="229" ht="12">
      <c r="B229" s="23"/>
    </row>
    <row r="230" ht="12">
      <c r="B230" s="23"/>
    </row>
    <row r="231" ht="12">
      <c r="B231" s="23"/>
    </row>
    <row r="232" ht="12">
      <c r="B232" s="23"/>
    </row>
    <row r="233" ht="12">
      <c r="B233" s="23"/>
    </row>
    <row r="234" ht="12">
      <c r="B234" s="23"/>
    </row>
    <row r="235" ht="12">
      <c r="B235" s="23"/>
    </row>
    <row r="236" ht="12">
      <c r="B236" s="23"/>
    </row>
    <row r="237" ht="12">
      <c r="B237" s="23"/>
    </row>
    <row r="238" ht="12">
      <c r="B238" s="23"/>
    </row>
    <row r="239" ht="12">
      <c r="B239" s="23"/>
    </row>
    <row r="240" ht="12">
      <c r="B240" s="23"/>
    </row>
    <row r="241" ht="12">
      <c r="B241" s="23"/>
    </row>
    <row r="242" ht="12">
      <c r="B242" s="23"/>
    </row>
    <row r="243" ht="12">
      <c r="B243" s="23"/>
    </row>
    <row r="244" ht="12">
      <c r="B244" s="23"/>
    </row>
    <row r="245" ht="12">
      <c r="B245" s="23"/>
    </row>
    <row r="246" ht="12">
      <c r="B246" s="23"/>
    </row>
    <row r="247" ht="12">
      <c r="B247" s="23"/>
    </row>
    <row r="248" ht="12">
      <c r="B248" s="23"/>
    </row>
    <row r="249" ht="12">
      <c r="B249" s="23"/>
    </row>
    <row r="250" ht="12">
      <c r="B250" s="23"/>
    </row>
    <row r="251" ht="12">
      <c r="B251" s="23"/>
    </row>
    <row r="252" ht="12">
      <c r="B252" s="23"/>
    </row>
    <row r="253" ht="12">
      <c r="B253" s="23"/>
    </row>
    <row r="254" ht="12">
      <c r="B254" s="23"/>
    </row>
    <row r="255" ht="12">
      <c r="B255" s="23"/>
    </row>
    <row r="256" ht="12">
      <c r="B256" s="23"/>
    </row>
    <row r="257" ht="12">
      <c r="B257" s="23"/>
    </row>
    <row r="258" ht="12">
      <c r="B258" s="23"/>
    </row>
    <row r="259" ht="12">
      <c r="B259" s="23"/>
    </row>
    <row r="260" ht="12">
      <c r="B260" s="23"/>
    </row>
    <row r="261" ht="12">
      <c r="B261" s="23"/>
    </row>
    <row r="262" ht="12">
      <c r="B262" s="23"/>
    </row>
    <row r="263" ht="12">
      <c r="B263" s="23"/>
    </row>
    <row r="264" ht="12">
      <c r="B264" s="23"/>
    </row>
    <row r="265" ht="12">
      <c r="B265" s="23"/>
    </row>
    <row r="266" ht="12">
      <c r="B266" s="23"/>
    </row>
    <row r="267" ht="12">
      <c r="B267" s="23"/>
    </row>
    <row r="268" ht="12">
      <c r="B268" s="23"/>
    </row>
    <row r="269" ht="12">
      <c r="B269" s="23"/>
    </row>
    <row r="270" ht="12">
      <c r="B270" s="23"/>
    </row>
    <row r="271" ht="12">
      <c r="B271" s="23"/>
    </row>
    <row r="272" ht="12">
      <c r="B272" s="23"/>
    </row>
    <row r="273" ht="12">
      <c r="B273" s="23"/>
    </row>
    <row r="274" ht="12">
      <c r="B274" s="23"/>
    </row>
    <row r="275" ht="12">
      <c r="B275" s="23"/>
    </row>
    <row r="276" ht="12">
      <c r="B276" s="23"/>
    </row>
    <row r="277" ht="12">
      <c r="B277" s="23"/>
    </row>
    <row r="278" ht="12">
      <c r="B278" s="23"/>
    </row>
    <row r="279" ht="12">
      <c r="B279" s="23"/>
    </row>
    <row r="280" ht="12">
      <c r="B280" s="23"/>
    </row>
    <row r="281" ht="12">
      <c r="B281" s="23"/>
    </row>
    <row r="282" ht="12">
      <c r="B282" s="23"/>
    </row>
    <row r="283" ht="12">
      <c r="B283" s="23"/>
    </row>
    <row r="284" ht="12">
      <c r="B284" s="23"/>
    </row>
    <row r="285" ht="12">
      <c r="B285" s="23"/>
    </row>
    <row r="286" ht="12">
      <c r="B286" s="23"/>
    </row>
    <row r="287" ht="12">
      <c r="B287" s="23"/>
    </row>
    <row r="288" ht="12">
      <c r="B288" s="23"/>
    </row>
    <row r="289" ht="12">
      <c r="B289" s="23"/>
    </row>
    <row r="290" ht="12">
      <c r="B290" s="23"/>
    </row>
    <row r="291" ht="12">
      <c r="B291" s="23"/>
    </row>
    <row r="292" ht="12">
      <c r="B292" s="23"/>
    </row>
    <row r="293" ht="12">
      <c r="B293" s="23"/>
    </row>
    <row r="294" ht="12">
      <c r="B294" s="23"/>
    </row>
    <row r="295" ht="12">
      <c r="B295" s="23"/>
    </row>
    <row r="296" ht="12">
      <c r="B296" s="23"/>
    </row>
    <row r="297" ht="12">
      <c r="B297" s="23"/>
    </row>
    <row r="298" ht="12">
      <c r="B298" s="23"/>
    </row>
    <row r="299" ht="12">
      <c r="B299" s="23"/>
    </row>
    <row r="300" ht="12">
      <c r="B300" s="23"/>
    </row>
    <row r="301" ht="12">
      <c r="B301" s="23"/>
    </row>
    <row r="302" ht="12">
      <c r="B302" s="23"/>
    </row>
  </sheetData>
  <sheetProtection/>
  <mergeCells count="1">
    <mergeCell ref="A1:B1"/>
  </mergeCells>
  <printOptions/>
  <pageMargins left="0.75" right="0.75" top="1" bottom="1" header="0.5" footer="0.5"/>
  <pageSetup fitToHeight="0" fitToWidth="1" horizontalDpi="300" verticalDpi="300" orientation="portrait" scale="96"/>
  <headerFooter alignWithMargins="0">
    <oddFooter>&amp;L&amp;A&amp;C&amp;D&amp;RPage &amp;P</oddFooter>
  </headerFooter>
  <rowBreaks count="1" manualBreakCount="1">
    <brk id="34" max="1" man="1"/>
  </rowBreaks>
</worksheet>
</file>

<file path=xl/worksheets/sheet3.xml><?xml version="1.0" encoding="utf-8"?>
<worksheet xmlns="http://schemas.openxmlformats.org/spreadsheetml/2006/main" xmlns:r="http://schemas.openxmlformats.org/officeDocument/2006/relationships">
  <sheetPr>
    <pageSetUpPr fitToPage="1"/>
  </sheetPr>
  <dimension ref="A1:X64"/>
  <sheetViews>
    <sheetView zoomScale="80" zoomScaleNormal="80" zoomScaleSheetLayoutView="80" workbookViewId="0" topLeftCell="A1">
      <selection activeCell="D3" sqref="D3"/>
    </sheetView>
  </sheetViews>
  <sheetFormatPr defaultColWidth="9.140625" defaultRowHeight="12.75"/>
  <cols>
    <col min="1" max="1" width="17.8515625" style="48" customWidth="1"/>
    <col min="2" max="3" width="26.7109375" style="24" customWidth="1"/>
    <col min="4" max="4" width="37.421875" style="24" customWidth="1"/>
    <col min="5" max="6" width="17.00390625" style="24" customWidth="1"/>
    <col min="7" max="24" width="9.140625" style="24" customWidth="1"/>
    <col min="25" max="16384" width="9.140625" style="25" customWidth="1"/>
  </cols>
  <sheetData>
    <row r="1" spans="1:6" ht="22.5">
      <c r="A1" s="101" t="s">
        <v>2</v>
      </c>
      <c r="B1" s="102"/>
      <c r="C1" s="102"/>
      <c r="D1" s="102"/>
      <c r="E1" s="102"/>
      <c r="F1" s="103"/>
    </row>
    <row r="2" spans="1:6" ht="12.75">
      <c r="A2" s="26"/>
      <c r="B2" s="27"/>
      <c r="C2" s="27"/>
      <c r="D2" s="28"/>
      <c r="E2" s="27"/>
      <c r="F2" s="29"/>
    </row>
    <row r="3" spans="1:6" ht="12.75">
      <c r="A3" s="66" t="s">
        <v>61</v>
      </c>
      <c r="B3" s="62" t="s">
        <v>98</v>
      </c>
      <c r="C3" s="30" t="s">
        <v>121</v>
      </c>
      <c r="D3" s="91" t="s">
        <v>192</v>
      </c>
      <c r="E3" s="55"/>
      <c r="F3" s="29"/>
    </row>
    <row r="4" spans="1:6" ht="12.75">
      <c r="A4" s="66" t="s">
        <v>63</v>
      </c>
      <c r="B4" s="63" t="s">
        <v>83</v>
      </c>
      <c r="C4" s="30" t="s">
        <v>64</v>
      </c>
      <c r="D4" s="64" t="s">
        <v>47</v>
      </c>
      <c r="E4" s="27"/>
      <c r="F4" s="29"/>
    </row>
    <row r="5" spans="1:6" ht="12.75">
      <c r="A5" s="66" t="s">
        <v>65</v>
      </c>
      <c r="B5" s="63" t="s">
        <v>84</v>
      </c>
      <c r="C5" s="30" t="s">
        <v>62</v>
      </c>
      <c r="D5" s="92">
        <v>0.5</v>
      </c>
      <c r="E5" s="56"/>
      <c r="F5" s="29"/>
    </row>
    <row r="6" spans="1:6" ht="12.75">
      <c r="A6" s="66" t="s">
        <v>9</v>
      </c>
      <c r="B6" s="50" t="s">
        <v>81</v>
      </c>
      <c r="C6" s="30" t="s">
        <v>66</v>
      </c>
      <c r="D6" s="93">
        <f>E54</f>
        <v>0</v>
      </c>
      <c r="E6" s="57"/>
      <c r="F6" s="29"/>
    </row>
    <row r="7" spans="1:6" ht="12.75">
      <c r="A7" s="66" t="s">
        <v>82</v>
      </c>
      <c r="B7" s="90" t="s">
        <v>120</v>
      </c>
      <c r="C7" s="30" t="s">
        <v>67</v>
      </c>
      <c r="D7" s="65">
        <f>F54</f>
        <v>0</v>
      </c>
      <c r="E7" s="57"/>
      <c r="F7" s="29"/>
    </row>
    <row r="8" spans="1:6" ht="12.75">
      <c r="A8" s="52"/>
      <c r="B8" s="27"/>
      <c r="C8" s="27"/>
      <c r="D8" s="51"/>
      <c r="E8" s="27"/>
      <c r="F8" s="29"/>
    </row>
    <row r="9" spans="1:6" ht="12.75">
      <c r="A9" s="31" t="s">
        <v>99</v>
      </c>
      <c r="B9" s="32" t="s">
        <v>68</v>
      </c>
      <c r="C9" s="32" t="s">
        <v>69</v>
      </c>
      <c r="D9" s="32" t="s">
        <v>100</v>
      </c>
      <c r="E9" s="32" t="s">
        <v>70</v>
      </c>
      <c r="F9" s="33" t="s">
        <v>71</v>
      </c>
    </row>
    <row r="10" spans="1:24" ht="12">
      <c r="A10" s="73">
        <v>40465</v>
      </c>
      <c r="B10" s="67" t="s">
        <v>88</v>
      </c>
      <c r="C10" s="67" t="s">
        <v>85</v>
      </c>
      <c r="D10" s="67" t="s">
        <v>86</v>
      </c>
      <c r="E10" s="74">
        <v>124</v>
      </c>
      <c r="F10" s="75">
        <f>$D$5*E10</f>
        <v>62</v>
      </c>
      <c r="G10" s="35"/>
      <c r="H10" s="35"/>
      <c r="I10" s="35"/>
      <c r="J10" s="35"/>
      <c r="K10" s="35"/>
      <c r="L10" s="35"/>
      <c r="M10" s="35"/>
      <c r="N10" s="35"/>
      <c r="O10" s="35"/>
      <c r="P10" s="35"/>
      <c r="Q10" s="35"/>
      <c r="R10" s="35"/>
      <c r="S10" s="35"/>
      <c r="T10" s="35"/>
      <c r="U10" s="35"/>
      <c r="V10" s="35"/>
      <c r="W10" s="35"/>
      <c r="X10" s="35"/>
    </row>
    <row r="11" spans="1:24" ht="12">
      <c r="A11" s="76">
        <v>40466</v>
      </c>
      <c r="B11" s="67" t="s">
        <v>85</v>
      </c>
      <c r="C11" s="77" t="s">
        <v>87</v>
      </c>
      <c r="D11" s="67" t="s">
        <v>86</v>
      </c>
      <c r="E11" s="74">
        <v>81.8</v>
      </c>
      <c r="F11" s="75">
        <f aca="true" t="shared" si="0" ref="F11:F34">$D$5*E11</f>
        <v>40.9</v>
      </c>
      <c r="G11" s="35"/>
      <c r="H11" s="35"/>
      <c r="I11" s="35"/>
      <c r="J11" s="35"/>
      <c r="K11" s="35"/>
      <c r="L11" s="35"/>
      <c r="M11" s="35"/>
      <c r="N11" s="35"/>
      <c r="O11" s="35"/>
      <c r="P11" s="35"/>
      <c r="Q11" s="35"/>
      <c r="R11" s="35"/>
      <c r="S11" s="35"/>
      <c r="T11" s="35"/>
      <c r="U11" s="35"/>
      <c r="V11" s="35"/>
      <c r="W11" s="35"/>
      <c r="X11" s="35"/>
    </row>
    <row r="12" spans="1:24" ht="12">
      <c r="A12" s="78"/>
      <c r="B12" s="79"/>
      <c r="C12" s="79"/>
      <c r="D12" s="67"/>
      <c r="E12" s="74"/>
      <c r="F12" s="75">
        <f t="shared" si="0"/>
        <v>0</v>
      </c>
      <c r="G12" s="35"/>
      <c r="H12" s="35"/>
      <c r="I12" s="35"/>
      <c r="J12" s="35"/>
      <c r="K12" s="35"/>
      <c r="L12" s="35"/>
      <c r="M12" s="35"/>
      <c r="N12" s="35"/>
      <c r="O12" s="35"/>
      <c r="P12" s="35"/>
      <c r="Q12" s="35"/>
      <c r="R12" s="35"/>
      <c r="S12" s="35"/>
      <c r="T12" s="35"/>
      <c r="U12" s="35"/>
      <c r="V12" s="35"/>
      <c r="W12" s="35"/>
      <c r="X12" s="35"/>
    </row>
    <row r="13" spans="1:24" ht="12">
      <c r="A13" s="80"/>
      <c r="B13" s="81"/>
      <c r="C13" s="81"/>
      <c r="D13" s="81"/>
      <c r="E13" s="74"/>
      <c r="F13" s="75">
        <f t="shared" si="0"/>
        <v>0</v>
      </c>
      <c r="G13" s="38"/>
      <c r="H13" s="35"/>
      <c r="I13" s="35"/>
      <c r="J13" s="35"/>
      <c r="K13" s="35"/>
      <c r="L13" s="35"/>
      <c r="M13" s="35"/>
      <c r="N13" s="35"/>
      <c r="O13" s="35"/>
      <c r="P13" s="35"/>
      <c r="Q13" s="35"/>
      <c r="R13" s="35"/>
      <c r="S13" s="35"/>
      <c r="T13" s="35"/>
      <c r="U13" s="35"/>
      <c r="V13" s="35"/>
      <c r="W13" s="35"/>
      <c r="X13" s="35"/>
    </row>
    <row r="14" spans="1:24" ht="12">
      <c r="A14" s="82"/>
      <c r="B14" s="81"/>
      <c r="C14" s="81"/>
      <c r="D14" s="81"/>
      <c r="E14" s="74"/>
      <c r="F14" s="75">
        <f t="shared" si="0"/>
        <v>0</v>
      </c>
      <c r="G14" s="35"/>
      <c r="H14" s="35"/>
      <c r="I14" s="35"/>
      <c r="J14" s="35"/>
      <c r="K14" s="35"/>
      <c r="L14" s="35"/>
      <c r="M14" s="35"/>
      <c r="N14" s="35"/>
      <c r="O14" s="35"/>
      <c r="P14" s="35"/>
      <c r="Q14" s="35"/>
      <c r="R14" s="35"/>
      <c r="S14" s="35"/>
      <c r="T14" s="35"/>
      <c r="U14" s="35"/>
      <c r="V14" s="35"/>
      <c r="W14" s="35"/>
      <c r="X14" s="35"/>
    </row>
    <row r="15" spans="1:24" ht="12">
      <c r="A15" s="80"/>
      <c r="B15" s="81"/>
      <c r="C15" s="81"/>
      <c r="D15" s="81"/>
      <c r="E15" s="74"/>
      <c r="F15" s="75">
        <f t="shared" si="0"/>
        <v>0</v>
      </c>
      <c r="G15" s="35"/>
      <c r="H15" s="35"/>
      <c r="I15" s="35"/>
      <c r="J15" s="35"/>
      <c r="K15" s="35"/>
      <c r="L15" s="35"/>
      <c r="M15" s="35"/>
      <c r="N15" s="35"/>
      <c r="O15" s="35"/>
      <c r="P15" s="35"/>
      <c r="Q15" s="35"/>
      <c r="R15" s="35"/>
      <c r="S15" s="35"/>
      <c r="T15" s="35"/>
      <c r="U15" s="35"/>
      <c r="V15" s="35"/>
      <c r="W15" s="35"/>
      <c r="X15" s="35"/>
    </row>
    <row r="16" spans="1:24" ht="12">
      <c r="A16" s="82"/>
      <c r="B16" s="81"/>
      <c r="C16" s="81"/>
      <c r="D16" s="81"/>
      <c r="E16" s="74"/>
      <c r="F16" s="75">
        <f t="shared" si="0"/>
        <v>0</v>
      </c>
      <c r="G16" s="35"/>
      <c r="H16" s="35"/>
      <c r="I16" s="35"/>
      <c r="J16" s="35"/>
      <c r="K16" s="35"/>
      <c r="L16" s="35"/>
      <c r="M16" s="35"/>
      <c r="N16" s="35"/>
      <c r="O16" s="35"/>
      <c r="P16" s="35"/>
      <c r="Q16" s="35"/>
      <c r="R16" s="35"/>
      <c r="S16" s="35"/>
      <c r="T16" s="35"/>
      <c r="U16" s="35"/>
      <c r="V16" s="35"/>
      <c r="W16" s="35"/>
      <c r="X16" s="35"/>
    </row>
    <row r="17" spans="1:24" ht="12">
      <c r="A17" s="80"/>
      <c r="B17" s="81"/>
      <c r="C17" s="81"/>
      <c r="D17" s="81"/>
      <c r="E17" s="74"/>
      <c r="F17" s="75">
        <f t="shared" si="0"/>
        <v>0</v>
      </c>
      <c r="G17" s="35"/>
      <c r="H17" s="35"/>
      <c r="I17" s="35"/>
      <c r="J17" s="35"/>
      <c r="K17" s="35"/>
      <c r="L17" s="35"/>
      <c r="M17" s="35"/>
      <c r="N17" s="35"/>
      <c r="O17" s="35"/>
      <c r="P17" s="35"/>
      <c r="Q17" s="35"/>
      <c r="R17" s="35"/>
      <c r="S17" s="35"/>
      <c r="T17" s="35"/>
      <c r="U17" s="35"/>
      <c r="V17" s="35"/>
      <c r="W17" s="35"/>
      <c r="X17" s="35"/>
    </row>
    <row r="18" spans="1:24" ht="12">
      <c r="A18" s="82"/>
      <c r="B18" s="81"/>
      <c r="C18" s="81"/>
      <c r="D18" s="81"/>
      <c r="E18" s="74"/>
      <c r="F18" s="75">
        <f t="shared" si="0"/>
        <v>0</v>
      </c>
      <c r="G18" s="35"/>
      <c r="H18" s="35"/>
      <c r="I18" s="35"/>
      <c r="J18" s="35"/>
      <c r="K18" s="35"/>
      <c r="L18" s="35"/>
      <c r="M18" s="35"/>
      <c r="N18" s="35"/>
      <c r="O18" s="35"/>
      <c r="P18" s="35"/>
      <c r="Q18" s="35"/>
      <c r="R18" s="35"/>
      <c r="S18" s="35"/>
      <c r="T18" s="35"/>
      <c r="U18" s="35"/>
      <c r="V18" s="35"/>
      <c r="W18" s="35"/>
      <c r="X18" s="35"/>
    </row>
    <row r="19" spans="1:24" ht="12">
      <c r="A19" s="80"/>
      <c r="B19" s="81"/>
      <c r="C19" s="81"/>
      <c r="D19" s="81"/>
      <c r="E19" s="74"/>
      <c r="F19" s="75">
        <f t="shared" si="0"/>
        <v>0</v>
      </c>
      <c r="G19" s="35"/>
      <c r="H19" s="35"/>
      <c r="I19" s="35"/>
      <c r="J19" s="35"/>
      <c r="K19" s="35"/>
      <c r="L19" s="35"/>
      <c r="M19" s="35"/>
      <c r="N19" s="35"/>
      <c r="O19" s="35"/>
      <c r="P19" s="35"/>
      <c r="Q19" s="35"/>
      <c r="R19" s="35"/>
      <c r="S19" s="35"/>
      <c r="T19" s="35"/>
      <c r="U19" s="35"/>
      <c r="V19" s="35"/>
      <c r="W19" s="35"/>
      <c r="X19" s="35"/>
    </row>
    <row r="20" spans="1:24" ht="12">
      <c r="A20" s="82"/>
      <c r="B20" s="81"/>
      <c r="C20" s="81"/>
      <c r="D20" s="81"/>
      <c r="E20" s="74"/>
      <c r="F20" s="75">
        <f t="shared" si="0"/>
        <v>0</v>
      </c>
      <c r="G20" s="35"/>
      <c r="H20" s="35"/>
      <c r="I20" s="35"/>
      <c r="J20" s="35"/>
      <c r="K20" s="35"/>
      <c r="L20" s="35"/>
      <c r="M20" s="35"/>
      <c r="N20" s="35"/>
      <c r="O20" s="35"/>
      <c r="P20" s="35"/>
      <c r="Q20" s="35"/>
      <c r="R20" s="35"/>
      <c r="S20" s="35"/>
      <c r="T20" s="35"/>
      <c r="U20" s="35"/>
      <c r="V20" s="35"/>
      <c r="W20" s="35"/>
      <c r="X20" s="35"/>
    </row>
    <row r="21" spans="1:24" ht="12">
      <c r="A21" s="80"/>
      <c r="B21" s="81"/>
      <c r="C21" s="81"/>
      <c r="D21" s="81"/>
      <c r="E21" s="74"/>
      <c r="F21" s="75">
        <f t="shared" si="0"/>
        <v>0</v>
      </c>
      <c r="G21" s="35"/>
      <c r="H21" s="35"/>
      <c r="I21" s="35"/>
      <c r="J21" s="35"/>
      <c r="K21" s="35"/>
      <c r="L21" s="35"/>
      <c r="M21" s="35"/>
      <c r="N21" s="35"/>
      <c r="O21" s="35"/>
      <c r="P21" s="35"/>
      <c r="Q21" s="35"/>
      <c r="R21" s="35"/>
      <c r="S21" s="35"/>
      <c r="T21" s="35"/>
      <c r="U21" s="35"/>
      <c r="V21" s="35"/>
      <c r="W21" s="35"/>
      <c r="X21" s="35"/>
    </row>
    <row r="22" spans="1:24" ht="12">
      <c r="A22" s="82"/>
      <c r="B22" s="81"/>
      <c r="C22" s="81"/>
      <c r="D22" s="81"/>
      <c r="E22" s="74"/>
      <c r="F22" s="75">
        <f t="shared" si="0"/>
        <v>0</v>
      </c>
      <c r="G22" s="35"/>
      <c r="H22" s="35"/>
      <c r="I22" s="35"/>
      <c r="J22" s="35"/>
      <c r="K22" s="35"/>
      <c r="L22" s="35"/>
      <c r="M22" s="35"/>
      <c r="N22" s="35"/>
      <c r="O22" s="35"/>
      <c r="P22" s="35"/>
      <c r="Q22" s="35"/>
      <c r="R22" s="35"/>
      <c r="S22" s="35"/>
      <c r="T22" s="35"/>
      <c r="U22" s="35"/>
      <c r="V22" s="35"/>
      <c r="W22" s="35"/>
      <c r="X22" s="35"/>
    </row>
    <row r="23" spans="1:24" ht="12">
      <c r="A23" s="80"/>
      <c r="B23" s="81"/>
      <c r="C23" s="81"/>
      <c r="D23" s="81"/>
      <c r="E23" s="74"/>
      <c r="F23" s="75">
        <f t="shared" si="0"/>
        <v>0</v>
      </c>
      <c r="G23" s="35"/>
      <c r="H23" s="35"/>
      <c r="I23" s="35"/>
      <c r="J23" s="35"/>
      <c r="K23" s="35"/>
      <c r="L23" s="35"/>
      <c r="M23" s="35"/>
      <c r="N23" s="35"/>
      <c r="O23" s="35"/>
      <c r="P23" s="35"/>
      <c r="Q23" s="35"/>
      <c r="R23" s="35"/>
      <c r="S23" s="35"/>
      <c r="T23" s="35"/>
      <c r="U23" s="35"/>
      <c r="V23" s="35"/>
      <c r="W23" s="35"/>
      <c r="X23" s="35"/>
    </row>
    <row r="24" spans="1:24" ht="12">
      <c r="A24" s="82"/>
      <c r="B24" s="81"/>
      <c r="C24" s="81"/>
      <c r="D24" s="81"/>
      <c r="E24" s="74"/>
      <c r="F24" s="75">
        <f t="shared" si="0"/>
        <v>0</v>
      </c>
      <c r="G24" s="35"/>
      <c r="H24" s="35"/>
      <c r="I24" s="35"/>
      <c r="J24" s="35"/>
      <c r="K24" s="35"/>
      <c r="L24" s="35"/>
      <c r="M24" s="35"/>
      <c r="N24" s="35"/>
      <c r="O24" s="35"/>
      <c r="P24" s="35"/>
      <c r="Q24" s="35"/>
      <c r="R24" s="35"/>
      <c r="S24" s="35"/>
      <c r="T24" s="35"/>
      <c r="U24" s="35"/>
      <c r="V24" s="35"/>
      <c r="W24" s="35"/>
      <c r="X24" s="35"/>
    </row>
    <row r="25" spans="1:24" ht="12">
      <c r="A25" s="80"/>
      <c r="B25" s="81"/>
      <c r="C25" s="81"/>
      <c r="D25" s="81"/>
      <c r="E25" s="74"/>
      <c r="F25" s="75">
        <f t="shared" si="0"/>
        <v>0</v>
      </c>
      <c r="G25" s="35"/>
      <c r="H25" s="35"/>
      <c r="I25" s="35"/>
      <c r="J25" s="35"/>
      <c r="K25" s="35"/>
      <c r="L25" s="35"/>
      <c r="M25" s="35"/>
      <c r="N25" s="35"/>
      <c r="O25" s="35"/>
      <c r="P25" s="35"/>
      <c r="Q25" s="35"/>
      <c r="R25" s="35"/>
      <c r="S25" s="35"/>
      <c r="T25" s="35"/>
      <c r="U25" s="35"/>
      <c r="V25" s="35"/>
      <c r="W25" s="35"/>
      <c r="X25" s="35"/>
    </row>
    <row r="26" spans="1:24" ht="12">
      <c r="A26" s="82"/>
      <c r="B26" s="81"/>
      <c r="C26" s="81"/>
      <c r="D26" s="81"/>
      <c r="E26" s="74"/>
      <c r="F26" s="75">
        <f t="shared" si="0"/>
        <v>0</v>
      </c>
      <c r="G26" s="35"/>
      <c r="H26" s="35"/>
      <c r="I26" s="35"/>
      <c r="J26" s="35"/>
      <c r="K26" s="35"/>
      <c r="L26" s="35"/>
      <c r="M26" s="35"/>
      <c r="N26" s="35"/>
      <c r="O26" s="35"/>
      <c r="P26" s="35"/>
      <c r="Q26" s="35"/>
      <c r="R26" s="35"/>
      <c r="S26" s="35"/>
      <c r="T26" s="35"/>
      <c r="U26" s="35"/>
      <c r="V26" s="35"/>
      <c r="W26" s="35"/>
      <c r="X26" s="35"/>
    </row>
    <row r="27" spans="1:24" ht="12">
      <c r="A27" s="80"/>
      <c r="B27" s="81"/>
      <c r="C27" s="81"/>
      <c r="D27" s="81"/>
      <c r="E27" s="74"/>
      <c r="F27" s="75">
        <f t="shared" si="0"/>
        <v>0</v>
      </c>
      <c r="G27" s="35"/>
      <c r="H27" s="35"/>
      <c r="I27" s="35"/>
      <c r="J27" s="35"/>
      <c r="K27" s="35"/>
      <c r="L27" s="35"/>
      <c r="M27" s="35"/>
      <c r="N27" s="35"/>
      <c r="O27" s="35"/>
      <c r="P27" s="35"/>
      <c r="Q27" s="35"/>
      <c r="R27" s="35"/>
      <c r="S27" s="35"/>
      <c r="T27" s="35"/>
      <c r="U27" s="35"/>
      <c r="V27" s="35"/>
      <c r="W27" s="35"/>
      <c r="X27" s="35"/>
    </row>
    <row r="28" spans="1:24" ht="12">
      <c r="A28" s="82"/>
      <c r="B28" s="81"/>
      <c r="C28" s="81"/>
      <c r="D28" s="81"/>
      <c r="E28" s="74"/>
      <c r="F28" s="75">
        <f t="shared" si="0"/>
        <v>0</v>
      </c>
      <c r="G28" s="35"/>
      <c r="H28" s="35"/>
      <c r="I28" s="35"/>
      <c r="J28" s="35"/>
      <c r="K28" s="35"/>
      <c r="L28" s="35"/>
      <c r="M28" s="35"/>
      <c r="N28" s="35"/>
      <c r="O28" s="35"/>
      <c r="P28" s="35"/>
      <c r="Q28" s="35"/>
      <c r="R28" s="35"/>
      <c r="S28" s="35"/>
      <c r="T28" s="35"/>
      <c r="U28" s="35"/>
      <c r="V28" s="35"/>
      <c r="W28" s="35"/>
      <c r="X28" s="35"/>
    </row>
    <row r="29" spans="1:24" ht="12">
      <c r="A29" s="80"/>
      <c r="B29" s="81"/>
      <c r="C29" s="81"/>
      <c r="D29" s="81"/>
      <c r="E29" s="74"/>
      <c r="F29" s="75">
        <f t="shared" si="0"/>
        <v>0</v>
      </c>
      <c r="G29" s="35"/>
      <c r="H29" s="35"/>
      <c r="I29" s="35"/>
      <c r="J29" s="35"/>
      <c r="K29" s="35"/>
      <c r="L29" s="35"/>
      <c r="M29" s="35"/>
      <c r="N29" s="35"/>
      <c r="O29" s="35"/>
      <c r="P29" s="35"/>
      <c r="Q29" s="35"/>
      <c r="R29" s="35"/>
      <c r="S29" s="35"/>
      <c r="T29" s="35"/>
      <c r="U29" s="35"/>
      <c r="V29" s="35"/>
      <c r="W29" s="35"/>
      <c r="X29" s="35"/>
    </row>
    <row r="30" spans="1:24" ht="12">
      <c r="A30" s="82"/>
      <c r="B30" s="81"/>
      <c r="C30" s="81"/>
      <c r="D30" s="81"/>
      <c r="E30" s="74"/>
      <c r="F30" s="75">
        <f t="shared" si="0"/>
        <v>0</v>
      </c>
      <c r="G30" s="35"/>
      <c r="H30" s="35"/>
      <c r="I30" s="35"/>
      <c r="J30" s="35"/>
      <c r="K30" s="35"/>
      <c r="L30" s="35"/>
      <c r="M30" s="35"/>
      <c r="N30" s="35"/>
      <c r="O30" s="35"/>
      <c r="P30" s="35"/>
      <c r="Q30" s="35"/>
      <c r="R30" s="35"/>
      <c r="S30" s="35"/>
      <c r="T30" s="35"/>
      <c r="U30" s="35"/>
      <c r="V30" s="35"/>
      <c r="W30" s="35"/>
      <c r="X30" s="35"/>
    </row>
    <row r="31" spans="1:24" ht="12">
      <c r="A31" s="80"/>
      <c r="B31" s="81"/>
      <c r="C31" s="81"/>
      <c r="D31" s="81"/>
      <c r="E31" s="74"/>
      <c r="F31" s="75">
        <f t="shared" si="0"/>
        <v>0</v>
      </c>
      <c r="G31" s="35"/>
      <c r="H31" s="35"/>
      <c r="I31" s="35"/>
      <c r="J31" s="35"/>
      <c r="K31" s="35"/>
      <c r="L31" s="35"/>
      <c r="M31" s="35"/>
      <c r="N31" s="35"/>
      <c r="O31" s="35"/>
      <c r="P31" s="35"/>
      <c r="Q31" s="35"/>
      <c r="R31" s="35"/>
      <c r="S31" s="35"/>
      <c r="T31" s="35"/>
      <c r="U31" s="35"/>
      <c r="V31" s="35"/>
      <c r="W31" s="35"/>
      <c r="X31" s="35"/>
    </row>
    <row r="32" spans="1:24" ht="12">
      <c r="A32" s="80"/>
      <c r="B32" s="81"/>
      <c r="C32" s="81"/>
      <c r="D32" s="81"/>
      <c r="E32" s="74"/>
      <c r="F32" s="75">
        <f t="shared" si="0"/>
        <v>0</v>
      </c>
      <c r="G32" s="35"/>
      <c r="H32" s="35"/>
      <c r="I32" s="35"/>
      <c r="J32" s="35"/>
      <c r="K32" s="35"/>
      <c r="L32" s="35"/>
      <c r="M32" s="35"/>
      <c r="N32" s="35"/>
      <c r="O32" s="35"/>
      <c r="P32" s="35"/>
      <c r="Q32" s="35"/>
      <c r="R32" s="35"/>
      <c r="S32" s="35"/>
      <c r="T32" s="35"/>
      <c r="U32" s="35"/>
      <c r="V32" s="35"/>
      <c r="W32" s="35"/>
      <c r="X32" s="35"/>
    </row>
    <row r="33" spans="1:24" ht="12">
      <c r="A33" s="82"/>
      <c r="B33" s="81"/>
      <c r="C33" s="81"/>
      <c r="D33" s="81"/>
      <c r="E33" s="74"/>
      <c r="F33" s="75">
        <f t="shared" si="0"/>
        <v>0</v>
      </c>
      <c r="G33" s="35"/>
      <c r="H33" s="35"/>
      <c r="I33" s="35"/>
      <c r="J33" s="35"/>
      <c r="K33" s="35"/>
      <c r="L33" s="35"/>
      <c r="M33" s="35"/>
      <c r="N33" s="35"/>
      <c r="O33" s="35"/>
      <c r="P33" s="35"/>
      <c r="Q33" s="35"/>
      <c r="R33" s="35"/>
      <c r="S33" s="35"/>
      <c r="T33" s="35"/>
      <c r="U33" s="35"/>
      <c r="V33" s="35"/>
      <c r="W33" s="35"/>
      <c r="X33" s="35"/>
    </row>
    <row r="34" spans="1:24" ht="12">
      <c r="A34" s="80"/>
      <c r="B34" s="81"/>
      <c r="C34" s="81"/>
      <c r="D34" s="81"/>
      <c r="E34" s="74"/>
      <c r="F34" s="75">
        <f t="shared" si="0"/>
        <v>0</v>
      </c>
      <c r="G34" s="35"/>
      <c r="H34" s="35"/>
      <c r="I34" s="35"/>
      <c r="J34" s="35"/>
      <c r="K34" s="35"/>
      <c r="L34" s="35"/>
      <c r="M34" s="35"/>
      <c r="N34" s="35"/>
      <c r="O34" s="35"/>
      <c r="P34" s="35"/>
      <c r="Q34" s="35"/>
      <c r="R34" s="35"/>
      <c r="S34" s="35"/>
      <c r="T34" s="35"/>
      <c r="U34" s="35"/>
      <c r="V34" s="35"/>
      <c r="W34" s="35"/>
      <c r="X34" s="35"/>
    </row>
    <row r="35" spans="1:24" ht="12" hidden="1">
      <c r="A35" s="39"/>
      <c r="B35" s="37"/>
      <c r="C35" s="37"/>
      <c r="D35" s="37"/>
      <c r="E35" s="71"/>
      <c r="F35" s="34" t="e">
        <f aca="true" t="shared" si="1" ref="F35:F52">E35*$D$3</f>
        <v>#VALUE!</v>
      </c>
      <c r="G35" s="35"/>
      <c r="H35" s="35"/>
      <c r="I35" s="35"/>
      <c r="J35" s="35"/>
      <c r="K35" s="35"/>
      <c r="L35" s="35"/>
      <c r="M35" s="35"/>
      <c r="N35" s="35"/>
      <c r="O35" s="35"/>
      <c r="P35" s="35"/>
      <c r="Q35" s="35"/>
      <c r="R35" s="35"/>
      <c r="S35" s="35"/>
      <c r="T35" s="35"/>
      <c r="U35" s="35"/>
      <c r="V35" s="35"/>
      <c r="W35" s="35"/>
      <c r="X35" s="35"/>
    </row>
    <row r="36" spans="1:24" ht="12" hidden="1">
      <c r="A36" s="36"/>
      <c r="B36" s="37"/>
      <c r="C36" s="37"/>
      <c r="D36" s="37"/>
      <c r="E36" s="71"/>
      <c r="F36" s="34" t="e">
        <f t="shared" si="1"/>
        <v>#VALUE!</v>
      </c>
      <c r="G36" s="38"/>
      <c r="H36" s="35"/>
      <c r="I36" s="35"/>
      <c r="J36" s="35"/>
      <c r="K36" s="35"/>
      <c r="L36" s="35"/>
      <c r="M36" s="35"/>
      <c r="N36" s="35"/>
      <c r="O36" s="35"/>
      <c r="P36" s="35"/>
      <c r="Q36" s="35"/>
      <c r="R36" s="35"/>
      <c r="S36" s="35"/>
      <c r="T36" s="35"/>
      <c r="U36" s="35"/>
      <c r="V36" s="35"/>
      <c r="W36" s="35"/>
      <c r="X36" s="35"/>
    </row>
    <row r="37" spans="1:24" ht="12" hidden="1">
      <c r="A37" s="39"/>
      <c r="B37" s="37"/>
      <c r="C37" s="37"/>
      <c r="D37" s="37"/>
      <c r="E37" s="71"/>
      <c r="F37" s="34" t="e">
        <f t="shared" si="1"/>
        <v>#VALUE!</v>
      </c>
      <c r="G37" s="35"/>
      <c r="H37" s="35"/>
      <c r="I37" s="35"/>
      <c r="J37" s="35"/>
      <c r="K37" s="35"/>
      <c r="L37" s="35"/>
      <c r="M37" s="35"/>
      <c r="N37" s="35"/>
      <c r="O37" s="35"/>
      <c r="P37" s="35"/>
      <c r="Q37" s="35"/>
      <c r="R37" s="35"/>
      <c r="S37" s="35"/>
      <c r="T37" s="35"/>
      <c r="U37" s="35"/>
      <c r="V37" s="35"/>
      <c r="W37" s="35"/>
      <c r="X37" s="35"/>
    </row>
    <row r="38" spans="1:24" ht="12" hidden="1">
      <c r="A38" s="36"/>
      <c r="B38" s="37"/>
      <c r="C38" s="37"/>
      <c r="D38" s="37"/>
      <c r="E38" s="71"/>
      <c r="F38" s="34" t="e">
        <f t="shared" si="1"/>
        <v>#VALUE!</v>
      </c>
      <c r="G38" s="40"/>
      <c r="H38" s="35"/>
      <c r="I38" s="35"/>
      <c r="J38" s="35"/>
      <c r="K38" s="35"/>
      <c r="L38" s="35"/>
      <c r="M38" s="35"/>
      <c r="N38" s="35"/>
      <c r="O38" s="35"/>
      <c r="P38" s="35"/>
      <c r="Q38" s="35"/>
      <c r="R38" s="35"/>
      <c r="S38" s="35"/>
      <c r="T38" s="35"/>
      <c r="U38" s="35"/>
      <c r="V38" s="35"/>
      <c r="W38" s="35"/>
      <c r="X38" s="35"/>
    </row>
    <row r="39" spans="1:24" ht="12" hidden="1">
      <c r="A39" s="39"/>
      <c r="B39" s="37"/>
      <c r="C39" s="37"/>
      <c r="D39" s="37"/>
      <c r="E39" s="71"/>
      <c r="F39" s="34" t="e">
        <f t="shared" si="1"/>
        <v>#VALUE!</v>
      </c>
      <c r="G39" s="35"/>
      <c r="H39" s="35"/>
      <c r="I39" s="35"/>
      <c r="J39" s="35"/>
      <c r="K39" s="35"/>
      <c r="L39" s="35"/>
      <c r="M39" s="35"/>
      <c r="N39" s="35"/>
      <c r="O39" s="35"/>
      <c r="P39" s="35"/>
      <c r="Q39" s="35"/>
      <c r="R39" s="35"/>
      <c r="S39" s="35"/>
      <c r="T39" s="35"/>
      <c r="U39" s="35"/>
      <c r="V39" s="35"/>
      <c r="W39" s="35"/>
      <c r="X39" s="35"/>
    </row>
    <row r="40" spans="1:24" ht="12" hidden="1">
      <c r="A40" s="36"/>
      <c r="B40" s="37"/>
      <c r="C40" s="37"/>
      <c r="D40" s="37"/>
      <c r="E40" s="71"/>
      <c r="F40" s="34" t="e">
        <f t="shared" si="1"/>
        <v>#VALUE!</v>
      </c>
      <c r="G40" s="35"/>
      <c r="H40" s="35"/>
      <c r="I40" s="35"/>
      <c r="J40" s="35"/>
      <c r="K40" s="35"/>
      <c r="L40" s="35"/>
      <c r="M40" s="35"/>
      <c r="N40" s="35"/>
      <c r="O40" s="35"/>
      <c r="P40" s="35"/>
      <c r="Q40" s="35"/>
      <c r="R40" s="35"/>
      <c r="S40" s="35"/>
      <c r="T40" s="35"/>
      <c r="U40" s="35"/>
      <c r="V40" s="35"/>
      <c r="W40" s="35"/>
      <c r="X40" s="35"/>
    </row>
    <row r="41" spans="1:24" ht="12" hidden="1">
      <c r="A41" s="39"/>
      <c r="B41" s="37"/>
      <c r="C41" s="37"/>
      <c r="D41" s="37"/>
      <c r="E41" s="71"/>
      <c r="F41" s="34" t="e">
        <f t="shared" si="1"/>
        <v>#VALUE!</v>
      </c>
      <c r="G41" s="35"/>
      <c r="H41" s="35"/>
      <c r="I41" s="35"/>
      <c r="J41" s="35"/>
      <c r="K41" s="35"/>
      <c r="L41" s="35"/>
      <c r="M41" s="35"/>
      <c r="N41" s="35"/>
      <c r="O41" s="35"/>
      <c r="P41" s="35"/>
      <c r="Q41" s="35"/>
      <c r="R41" s="35"/>
      <c r="S41" s="35"/>
      <c r="T41" s="35"/>
      <c r="U41" s="35"/>
      <c r="V41" s="35"/>
      <c r="W41" s="35"/>
      <c r="X41" s="35"/>
    </row>
    <row r="42" spans="1:24" ht="12" hidden="1">
      <c r="A42" s="36"/>
      <c r="B42" s="37"/>
      <c r="C42" s="37"/>
      <c r="D42" s="37"/>
      <c r="E42" s="71"/>
      <c r="F42" s="34" t="e">
        <f t="shared" si="1"/>
        <v>#VALUE!</v>
      </c>
      <c r="G42" s="35"/>
      <c r="H42" s="35"/>
      <c r="I42" s="35"/>
      <c r="J42" s="35"/>
      <c r="K42" s="35"/>
      <c r="L42" s="35"/>
      <c r="M42" s="35"/>
      <c r="N42" s="35"/>
      <c r="O42" s="35"/>
      <c r="P42" s="35"/>
      <c r="Q42" s="35"/>
      <c r="R42" s="35"/>
      <c r="S42" s="35"/>
      <c r="T42" s="35"/>
      <c r="U42" s="35"/>
      <c r="V42" s="35"/>
      <c r="W42" s="35"/>
      <c r="X42" s="35"/>
    </row>
    <row r="43" spans="1:24" ht="12" hidden="1">
      <c r="A43" s="39"/>
      <c r="B43" s="37"/>
      <c r="C43" s="37"/>
      <c r="D43" s="37"/>
      <c r="E43" s="71"/>
      <c r="F43" s="34" t="e">
        <f t="shared" si="1"/>
        <v>#VALUE!</v>
      </c>
      <c r="G43" s="35"/>
      <c r="H43" s="35"/>
      <c r="I43" s="35"/>
      <c r="J43" s="35"/>
      <c r="K43" s="35"/>
      <c r="L43" s="35"/>
      <c r="M43" s="35"/>
      <c r="N43" s="35"/>
      <c r="O43" s="35"/>
      <c r="P43" s="35"/>
      <c r="Q43" s="35"/>
      <c r="R43" s="35"/>
      <c r="S43" s="35"/>
      <c r="T43" s="35"/>
      <c r="U43" s="35"/>
      <c r="V43" s="35"/>
      <c r="W43" s="35"/>
      <c r="X43" s="35"/>
    </row>
    <row r="44" spans="1:24" ht="12" hidden="1">
      <c r="A44" s="36"/>
      <c r="B44" s="37"/>
      <c r="C44" s="37"/>
      <c r="D44" s="37"/>
      <c r="E44" s="71"/>
      <c r="F44" s="34" t="e">
        <f t="shared" si="1"/>
        <v>#VALUE!</v>
      </c>
      <c r="G44" s="35"/>
      <c r="H44" s="35"/>
      <c r="I44" s="35"/>
      <c r="J44" s="35"/>
      <c r="K44" s="35"/>
      <c r="L44" s="35"/>
      <c r="M44" s="35"/>
      <c r="N44" s="35"/>
      <c r="O44" s="35"/>
      <c r="P44" s="35"/>
      <c r="Q44" s="35"/>
      <c r="R44" s="35"/>
      <c r="S44" s="35"/>
      <c r="T44" s="35"/>
      <c r="U44" s="35"/>
      <c r="V44" s="35"/>
      <c r="W44" s="35"/>
      <c r="X44" s="35"/>
    </row>
    <row r="45" spans="1:24" ht="12" hidden="1">
      <c r="A45" s="39"/>
      <c r="B45" s="37"/>
      <c r="C45" s="37"/>
      <c r="D45" s="37"/>
      <c r="E45" s="71"/>
      <c r="F45" s="34" t="e">
        <f t="shared" si="1"/>
        <v>#VALUE!</v>
      </c>
      <c r="G45" s="35"/>
      <c r="H45" s="35"/>
      <c r="I45" s="35"/>
      <c r="J45" s="35"/>
      <c r="K45" s="35"/>
      <c r="L45" s="35"/>
      <c r="M45" s="35"/>
      <c r="N45" s="35"/>
      <c r="O45" s="35"/>
      <c r="P45" s="35"/>
      <c r="Q45" s="35"/>
      <c r="R45" s="35"/>
      <c r="S45" s="35"/>
      <c r="T45" s="35"/>
      <c r="U45" s="35"/>
      <c r="V45" s="35"/>
      <c r="W45" s="35"/>
      <c r="X45" s="35"/>
    </row>
    <row r="46" spans="1:24" ht="12" hidden="1">
      <c r="A46" s="36"/>
      <c r="B46" s="37"/>
      <c r="C46" s="37"/>
      <c r="D46" s="37"/>
      <c r="E46" s="71"/>
      <c r="F46" s="34" t="e">
        <f t="shared" si="1"/>
        <v>#VALUE!</v>
      </c>
      <c r="G46" s="35"/>
      <c r="H46" s="35"/>
      <c r="I46" s="35"/>
      <c r="J46" s="35"/>
      <c r="K46" s="35"/>
      <c r="L46" s="35"/>
      <c r="M46" s="35"/>
      <c r="N46" s="35"/>
      <c r="O46" s="35"/>
      <c r="P46" s="35"/>
      <c r="Q46" s="35"/>
      <c r="R46" s="35"/>
      <c r="S46" s="35"/>
      <c r="T46" s="35"/>
      <c r="U46" s="35"/>
      <c r="V46" s="35"/>
      <c r="W46" s="35"/>
      <c r="X46" s="35"/>
    </row>
    <row r="47" spans="1:24" ht="12" hidden="1">
      <c r="A47" s="39"/>
      <c r="B47" s="37"/>
      <c r="C47" s="37"/>
      <c r="D47" s="37"/>
      <c r="E47" s="71"/>
      <c r="F47" s="34" t="e">
        <f t="shared" si="1"/>
        <v>#VALUE!</v>
      </c>
      <c r="G47" s="35"/>
      <c r="H47" s="35"/>
      <c r="I47" s="35"/>
      <c r="J47" s="35"/>
      <c r="K47" s="35"/>
      <c r="L47" s="35"/>
      <c r="M47" s="35"/>
      <c r="N47" s="35"/>
      <c r="O47" s="35"/>
      <c r="P47" s="35"/>
      <c r="Q47" s="35"/>
      <c r="R47" s="35"/>
      <c r="S47" s="35"/>
      <c r="T47" s="35"/>
      <c r="U47" s="35"/>
      <c r="V47" s="35"/>
      <c r="W47" s="35"/>
      <c r="X47" s="35"/>
    </row>
    <row r="48" spans="1:24" ht="12" hidden="1">
      <c r="A48" s="36"/>
      <c r="B48" s="37"/>
      <c r="C48" s="37"/>
      <c r="D48" s="37"/>
      <c r="E48" s="71"/>
      <c r="F48" s="34" t="e">
        <f t="shared" si="1"/>
        <v>#VALUE!</v>
      </c>
      <c r="G48" s="35"/>
      <c r="H48" s="35"/>
      <c r="I48" s="35"/>
      <c r="J48" s="35"/>
      <c r="K48" s="35"/>
      <c r="L48" s="35"/>
      <c r="M48" s="35"/>
      <c r="N48" s="35"/>
      <c r="O48" s="35"/>
      <c r="P48" s="35"/>
      <c r="Q48" s="35"/>
      <c r="R48" s="35"/>
      <c r="S48" s="35"/>
      <c r="T48" s="35"/>
      <c r="U48" s="35"/>
      <c r="V48" s="35"/>
      <c r="W48" s="35"/>
      <c r="X48" s="35"/>
    </row>
    <row r="49" spans="1:24" ht="12" hidden="1">
      <c r="A49" s="39"/>
      <c r="B49" s="37"/>
      <c r="C49" s="37"/>
      <c r="D49" s="37"/>
      <c r="E49" s="71"/>
      <c r="F49" s="34" t="e">
        <f t="shared" si="1"/>
        <v>#VALUE!</v>
      </c>
      <c r="G49" s="35"/>
      <c r="H49" s="35"/>
      <c r="I49" s="35"/>
      <c r="J49" s="35"/>
      <c r="K49" s="35"/>
      <c r="L49" s="35"/>
      <c r="M49" s="35"/>
      <c r="N49" s="35"/>
      <c r="O49" s="35"/>
      <c r="P49" s="35"/>
      <c r="Q49" s="35"/>
      <c r="R49" s="35"/>
      <c r="S49" s="35"/>
      <c r="T49" s="35"/>
      <c r="U49" s="35"/>
      <c r="V49" s="35"/>
      <c r="W49" s="35"/>
      <c r="X49" s="35"/>
    </row>
    <row r="50" spans="1:24" ht="12" hidden="1">
      <c r="A50" s="36"/>
      <c r="B50" s="37"/>
      <c r="C50" s="37"/>
      <c r="D50" s="37"/>
      <c r="E50" s="71"/>
      <c r="F50" s="34" t="e">
        <f t="shared" si="1"/>
        <v>#VALUE!</v>
      </c>
      <c r="G50" s="35"/>
      <c r="H50" s="35"/>
      <c r="I50" s="35"/>
      <c r="J50" s="35"/>
      <c r="K50" s="35"/>
      <c r="L50" s="35"/>
      <c r="M50" s="35"/>
      <c r="N50" s="35"/>
      <c r="O50" s="35"/>
      <c r="P50" s="35"/>
      <c r="Q50" s="35"/>
      <c r="R50" s="35"/>
      <c r="S50" s="35"/>
      <c r="T50" s="35"/>
      <c r="U50" s="35"/>
      <c r="V50" s="35"/>
      <c r="W50" s="35"/>
      <c r="X50" s="35"/>
    </row>
    <row r="51" spans="1:24" ht="12" hidden="1">
      <c r="A51" s="39"/>
      <c r="B51" s="37"/>
      <c r="C51" s="37"/>
      <c r="D51" s="37"/>
      <c r="E51" s="71"/>
      <c r="F51" s="34" t="e">
        <f t="shared" si="1"/>
        <v>#VALUE!</v>
      </c>
      <c r="G51" s="35"/>
      <c r="H51" s="35"/>
      <c r="I51" s="35"/>
      <c r="J51" s="35"/>
      <c r="K51" s="35"/>
      <c r="L51" s="35"/>
      <c r="M51" s="35"/>
      <c r="N51" s="35"/>
      <c r="O51" s="35"/>
      <c r="P51" s="35"/>
      <c r="Q51" s="35"/>
      <c r="R51" s="35"/>
      <c r="S51" s="35"/>
      <c r="T51" s="35"/>
      <c r="U51" s="35"/>
      <c r="V51" s="35"/>
      <c r="W51" s="35"/>
      <c r="X51" s="35"/>
    </row>
    <row r="52" spans="1:24" ht="12" hidden="1">
      <c r="A52" s="36"/>
      <c r="B52" s="37"/>
      <c r="C52" s="37"/>
      <c r="D52" s="37"/>
      <c r="E52" s="71"/>
      <c r="F52" s="34" t="e">
        <f t="shared" si="1"/>
        <v>#VALUE!</v>
      </c>
      <c r="G52" s="35"/>
      <c r="H52" s="35"/>
      <c r="I52" s="35"/>
      <c r="J52" s="35"/>
      <c r="K52" s="35"/>
      <c r="L52" s="35"/>
      <c r="M52" s="35"/>
      <c r="N52" s="35"/>
      <c r="O52" s="35"/>
      <c r="P52" s="35"/>
      <c r="Q52" s="35"/>
      <c r="R52" s="35"/>
      <c r="S52" s="35"/>
      <c r="T52" s="35"/>
      <c r="U52" s="35"/>
      <c r="V52" s="35"/>
      <c r="W52" s="35"/>
      <c r="X52" s="35"/>
    </row>
    <row r="53" spans="1:6" ht="12.75">
      <c r="A53" s="41"/>
      <c r="B53" s="42"/>
      <c r="C53" s="42"/>
      <c r="D53" s="54" t="s">
        <v>72</v>
      </c>
      <c r="E53" s="72">
        <f>SUM(E10:E34)</f>
        <v>205.8</v>
      </c>
      <c r="F53" s="83">
        <f>SUM(F10:F34)</f>
        <v>102.9</v>
      </c>
    </row>
    <row r="54" spans="1:7" ht="13.5" thickBot="1">
      <c r="A54" s="43"/>
      <c r="B54" s="43"/>
      <c r="C54" s="43"/>
      <c r="D54" s="43"/>
      <c r="E54" s="44"/>
      <c r="F54" s="44"/>
      <c r="G54" s="45"/>
    </row>
    <row r="55" spans="1:7" ht="13.5" thickBot="1">
      <c r="A55" s="25"/>
      <c r="B55" s="25"/>
      <c r="C55" s="25"/>
      <c r="D55" s="25"/>
      <c r="E55" s="25"/>
      <c r="F55" s="25"/>
      <c r="G55" s="46"/>
    </row>
    <row r="56" spans="1:7" ht="12.75">
      <c r="A56" s="104"/>
      <c r="B56" s="105"/>
      <c r="D56" s="47"/>
      <c r="E56" s="49"/>
      <c r="F56" s="58"/>
      <c r="G56" s="25"/>
    </row>
    <row r="57" spans="1:7" ht="13.5" thickBot="1">
      <c r="A57" s="106"/>
      <c r="B57" s="107"/>
      <c r="D57" s="61"/>
      <c r="E57" s="60"/>
      <c r="F57" s="59"/>
      <c r="G57" s="25"/>
    </row>
    <row r="58" spans="1:7" ht="12.75">
      <c r="A58" s="108" t="s">
        <v>74</v>
      </c>
      <c r="B58" s="108"/>
      <c r="C58" s="35"/>
      <c r="D58" s="84" t="s">
        <v>75</v>
      </c>
      <c r="E58" s="84" t="s">
        <v>76</v>
      </c>
      <c r="F58" s="85"/>
      <c r="G58" s="25"/>
    </row>
    <row r="59" spans="1:7" ht="12.75">
      <c r="A59" s="35"/>
      <c r="B59" s="86"/>
      <c r="C59" s="35"/>
      <c r="D59" s="35"/>
      <c r="E59" s="84"/>
      <c r="F59" s="85"/>
      <c r="G59" s="25"/>
    </row>
    <row r="60" spans="1:7" ht="12.75">
      <c r="A60" s="99"/>
      <c r="B60" s="99"/>
      <c r="C60" s="35"/>
      <c r="D60" s="35"/>
      <c r="E60" s="87"/>
      <c r="F60" s="88"/>
      <c r="G60" s="25"/>
    </row>
    <row r="61" spans="1:7" ht="12.75">
      <c r="A61" s="100" t="s">
        <v>99</v>
      </c>
      <c r="B61" s="100"/>
      <c r="C61" s="35"/>
      <c r="D61" s="35"/>
      <c r="E61" s="100" t="s">
        <v>99</v>
      </c>
      <c r="F61" s="100"/>
      <c r="G61" s="25"/>
    </row>
    <row r="62" spans="1:6" ht="12.75">
      <c r="A62" s="68"/>
      <c r="B62" s="53"/>
      <c r="C62" s="53"/>
      <c r="D62" s="53"/>
      <c r="E62" s="53"/>
      <c r="F62" s="53"/>
    </row>
    <row r="63" spans="1:6" ht="12.75">
      <c r="A63" s="69" t="s">
        <v>80</v>
      </c>
      <c r="B63" s="53"/>
      <c r="C63" s="53"/>
      <c r="D63" s="53"/>
      <c r="E63" s="53"/>
      <c r="F63" s="53"/>
    </row>
    <row r="64" spans="1:6" ht="12.75">
      <c r="A64" s="70" t="s">
        <v>8</v>
      </c>
      <c r="B64" s="53"/>
      <c r="C64" s="53"/>
      <c r="D64" s="53"/>
      <c r="E64" s="53"/>
      <c r="F64" s="53"/>
    </row>
  </sheetData>
  <sheetProtection/>
  <mergeCells count="6">
    <mergeCell ref="A1:F1"/>
    <mergeCell ref="A56:B57"/>
    <mergeCell ref="A58:B58"/>
    <mergeCell ref="A60:B60"/>
    <mergeCell ref="A61:B61"/>
    <mergeCell ref="E61:F61"/>
  </mergeCells>
  <dataValidations count="2">
    <dataValidation type="list" allowBlank="1" showInputMessage="1" showErrorMessage="1" sqref="D3">
      <formula1>ProgramSchool</formula1>
    </dataValidation>
    <dataValidation type="list" allowBlank="1" showInputMessage="1" showErrorMessage="1" sqref="D4">
      <formula1>EnterPeriod</formula1>
    </dataValidation>
  </dataValidations>
  <hyperlinks>
    <hyperlink ref="B6" r:id="rId1" display="johndoe@abrschools.org"/>
  </hyperlinks>
  <printOptions horizontalCentered="1" verticalCentered="1"/>
  <pageMargins left="0.25" right="0.25" top="0.25" bottom="0.25" header="0.3" footer="0.3"/>
  <pageSetup fitToHeight="0" fitToWidth="1" horizontalDpi="600" verticalDpi="600" orientation="landscape" scale="88"/>
</worksheet>
</file>

<file path=xl/worksheets/sheet4.xml><?xml version="1.0" encoding="utf-8"?>
<worksheet xmlns="http://schemas.openxmlformats.org/spreadsheetml/2006/main" xmlns:r="http://schemas.openxmlformats.org/officeDocument/2006/relationships">
  <dimension ref="A1:Q54"/>
  <sheetViews>
    <sheetView zoomScalePageLayoutView="0" workbookViewId="0" topLeftCell="C1">
      <selection activeCell="Q14" sqref="Q14"/>
    </sheetView>
  </sheetViews>
  <sheetFormatPr defaultColWidth="8.8515625" defaultRowHeight="12.75"/>
  <cols>
    <col min="1" max="1" width="20.7109375" style="3" customWidth="1"/>
    <col min="2" max="2" width="40.7109375" style="0" customWidth="1"/>
    <col min="3" max="5" width="8.8515625" style="0" customWidth="1"/>
    <col min="6" max="6" width="19.421875" style="0" customWidth="1"/>
    <col min="7" max="7" width="10.421875" style="0" customWidth="1"/>
    <col min="8" max="8" width="8.8515625" style="0" customWidth="1"/>
    <col min="9" max="9" width="12.8515625" style="0" bestFit="1" customWidth="1"/>
    <col min="10" max="10" width="25.8515625" style="0" customWidth="1"/>
    <col min="11" max="12" width="12.7109375" style="0" customWidth="1"/>
    <col min="13" max="13" width="23.00390625" style="0" bestFit="1" customWidth="1"/>
    <col min="14" max="14" width="8.8515625" style="0" customWidth="1"/>
    <col min="15" max="15" width="26.28125" style="0" bestFit="1" customWidth="1"/>
    <col min="16" max="16" width="29.421875" style="3" customWidth="1"/>
    <col min="17" max="17" width="12.140625" style="0" customWidth="1"/>
  </cols>
  <sheetData>
    <row r="1" spans="1:15" ht="12">
      <c r="A1" s="6" t="s">
        <v>124</v>
      </c>
      <c r="F1" s="1" t="s">
        <v>101</v>
      </c>
      <c r="G1" s="1"/>
      <c r="I1" s="1" t="s">
        <v>126</v>
      </c>
      <c r="J1" s="1"/>
      <c r="K1" s="1" t="s">
        <v>125</v>
      </c>
      <c r="L1" s="1"/>
      <c r="M1" s="1" t="s">
        <v>77</v>
      </c>
      <c r="O1" s="6" t="s">
        <v>94</v>
      </c>
    </row>
    <row r="2" spans="1:17" ht="12">
      <c r="A2" s="4" t="s">
        <v>123</v>
      </c>
      <c r="B2" s="1" t="s">
        <v>100</v>
      </c>
      <c r="C2" s="1" t="s">
        <v>103</v>
      </c>
      <c r="F2" s="2" t="s">
        <v>102</v>
      </c>
      <c r="G2" s="2" t="s">
        <v>30</v>
      </c>
      <c r="I2" t="s">
        <v>122</v>
      </c>
      <c r="K2" s="1"/>
      <c r="L2" s="1"/>
      <c r="M2" t="s">
        <v>78</v>
      </c>
      <c r="O2" s="4" t="s">
        <v>95</v>
      </c>
      <c r="P2" s="4" t="s">
        <v>100</v>
      </c>
      <c r="Q2" s="1" t="s">
        <v>103</v>
      </c>
    </row>
    <row r="3" spans="1:17" ht="48">
      <c r="A3" s="3" t="s">
        <v>106</v>
      </c>
      <c r="B3" s="3" t="s">
        <v>182</v>
      </c>
      <c r="C3">
        <v>110611</v>
      </c>
      <c r="F3" t="s">
        <v>41</v>
      </c>
      <c r="G3" s="8">
        <v>39979</v>
      </c>
      <c r="I3" s="2"/>
      <c r="J3" s="3"/>
      <c r="M3" s="3"/>
      <c r="P3" s="5"/>
      <c r="Q3" s="7"/>
    </row>
    <row r="4" spans="1:17" ht="36">
      <c r="A4" s="3" t="s">
        <v>104</v>
      </c>
      <c r="B4" s="3" t="s">
        <v>187</v>
      </c>
      <c r="C4">
        <v>110642</v>
      </c>
      <c r="F4" t="s">
        <v>42</v>
      </c>
      <c r="G4" s="8">
        <v>39994</v>
      </c>
      <c r="I4" s="2"/>
      <c r="J4" s="5"/>
      <c r="M4" s="2"/>
      <c r="P4" s="5"/>
      <c r="Q4" s="7"/>
    </row>
    <row r="5" spans="1:17" ht="24">
      <c r="A5" s="3" t="s">
        <v>188</v>
      </c>
      <c r="B5" s="3" t="s">
        <v>189</v>
      </c>
      <c r="C5">
        <v>110643</v>
      </c>
      <c r="F5" t="s">
        <v>43</v>
      </c>
      <c r="G5" s="8">
        <v>40009</v>
      </c>
      <c r="I5" s="5"/>
      <c r="J5" s="5"/>
      <c r="M5" s="2"/>
      <c r="P5" s="5"/>
      <c r="Q5" s="7"/>
    </row>
    <row r="6" spans="1:17" ht="60">
      <c r="A6" s="3" t="s">
        <v>166</v>
      </c>
      <c r="B6" s="3" t="s">
        <v>167</v>
      </c>
      <c r="C6">
        <v>223325</v>
      </c>
      <c r="F6" t="s">
        <v>44</v>
      </c>
      <c r="G6" s="8">
        <v>40025</v>
      </c>
      <c r="I6" s="3"/>
      <c r="J6" s="5"/>
      <c r="M6" s="3"/>
      <c r="P6" s="5"/>
      <c r="Q6" s="7"/>
    </row>
    <row r="7" spans="1:17" ht="60">
      <c r="A7" s="3" t="s">
        <v>168</v>
      </c>
      <c r="B7" s="3" t="s">
        <v>167</v>
      </c>
      <c r="C7">
        <v>223580</v>
      </c>
      <c r="F7" t="s">
        <v>45</v>
      </c>
      <c r="G7" s="8">
        <v>40040</v>
      </c>
      <c r="I7" s="3"/>
      <c r="J7" s="5"/>
      <c r="P7" s="5"/>
      <c r="Q7" s="7"/>
    </row>
    <row r="8" spans="1:17" ht="72">
      <c r="A8" s="3" t="s">
        <v>110</v>
      </c>
      <c r="B8" s="3" t="s">
        <v>186</v>
      </c>
      <c r="C8">
        <v>110618</v>
      </c>
      <c r="F8" t="s">
        <v>46</v>
      </c>
      <c r="G8" s="8">
        <v>40056</v>
      </c>
      <c r="I8" s="3"/>
      <c r="J8" s="5"/>
      <c r="P8" s="5"/>
      <c r="Q8" s="7"/>
    </row>
    <row r="9" spans="1:17" ht="24">
      <c r="A9" s="3" t="s">
        <v>105</v>
      </c>
      <c r="B9" s="3" t="s">
        <v>169</v>
      </c>
      <c r="C9">
        <v>225641</v>
      </c>
      <c r="F9" t="s">
        <v>47</v>
      </c>
      <c r="G9" s="8">
        <v>40071</v>
      </c>
      <c r="I9" s="3"/>
      <c r="J9" s="3"/>
      <c r="P9" s="5"/>
      <c r="Q9" s="7"/>
    </row>
    <row r="10" spans="1:17" ht="48">
      <c r="A10" s="3" t="s">
        <v>148</v>
      </c>
      <c r="B10" s="3" t="s">
        <v>91</v>
      </c>
      <c r="C10">
        <v>240580</v>
      </c>
      <c r="F10" t="s">
        <v>48</v>
      </c>
      <c r="G10" s="8">
        <v>40086</v>
      </c>
      <c r="J10" s="3"/>
      <c r="P10" s="5"/>
      <c r="Q10" s="7"/>
    </row>
    <row r="11" spans="1:17" ht="60">
      <c r="A11" s="3" t="s">
        <v>115</v>
      </c>
      <c r="B11" s="3" t="s">
        <v>127</v>
      </c>
      <c r="C11">
        <v>240611</v>
      </c>
      <c r="F11" t="s">
        <v>49</v>
      </c>
      <c r="G11" s="8">
        <v>40101</v>
      </c>
      <c r="P11" s="5"/>
      <c r="Q11" s="7"/>
    </row>
    <row r="12" spans="1:17" ht="60">
      <c r="A12" s="3" t="s">
        <v>111</v>
      </c>
      <c r="B12" s="3" t="s">
        <v>150</v>
      </c>
      <c r="C12">
        <v>110533</v>
      </c>
      <c r="F12" t="s">
        <v>50</v>
      </c>
      <c r="G12" s="8">
        <v>40117</v>
      </c>
      <c r="P12" s="5"/>
      <c r="Q12" s="7"/>
    </row>
    <row r="13" spans="1:17" ht="24">
      <c r="A13" s="3" t="s">
        <v>107</v>
      </c>
      <c r="B13" s="3" t="s">
        <v>183</v>
      </c>
      <c r="C13">
        <v>110614</v>
      </c>
      <c r="F13" t="s">
        <v>51</v>
      </c>
      <c r="G13" s="8">
        <v>40132</v>
      </c>
      <c r="J13" s="3"/>
      <c r="P13" s="5"/>
      <c r="Q13" s="7"/>
    </row>
    <row r="14" spans="1:17" ht="24">
      <c r="A14" s="3" t="s">
        <v>114</v>
      </c>
      <c r="B14" s="3" t="s">
        <v>185</v>
      </c>
      <c r="C14">
        <v>110617</v>
      </c>
      <c r="F14" t="s">
        <v>52</v>
      </c>
      <c r="G14" s="8">
        <v>40147</v>
      </c>
      <c r="J14" s="3"/>
      <c r="P14" s="5"/>
      <c r="Q14" s="7"/>
    </row>
    <row r="15" spans="1:10" ht="36">
      <c r="A15" s="3" t="s">
        <v>113</v>
      </c>
      <c r="B15" s="3" t="s">
        <v>190</v>
      </c>
      <c r="C15">
        <v>110644</v>
      </c>
      <c r="F15" t="s">
        <v>53</v>
      </c>
      <c r="G15" s="8">
        <v>40162</v>
      </c>
      <c r="I15" s="3"/>
      <c r="J15" s="3"/>
    </row>
    <row r="16" spans="1:17" ht="60">
      <c r="A16" s="3" t="s">
        <v>191</v>
      </c>
      <c r="B16" s="3" t="s">
        <v>141</v>
      </c>
      <c r="C16">
        <v>110730</v>
      </c>
      <c r="F16" t="s">
        <v>54</v>
      </c>
      <c r="G16" s="8">
        <v>40178</v>
      </c>
      <c r="P16" s="5"/>
      <c r="Q16" s="7"/>
    </row>
    <row r="17" spans="1:7" ht="60">
      <c r="A17" s="3" t="s">
        <v>116</v>
      </c>
      <c r="B17" s="3" t="s">
        <v>172</v>
      </c>
      <c r="C17">
        <v>240535</v>
      </c>
      <c r="F17" t="s">
        <v>55</v>
      </c>
      <c r="G17" s="8">
        <v>40193</v>
      </c>
    </row>
    <row r="18" spans="1:7" ht="84">
      <c r="A18" s="3" t="s">
        <v>173</v>
      </c>
      <c r="B18" s="3" t="s">
        <v>147</v>
      </c>
      <c r="C18">
        <v>240540</v>
      </c>
      <c r="F18" s="2" t="s">
        <v>60</v>
      </c>
      <c r="G18" s="8">
        <v>40209</v>
      </c>
    </row>
    <row r="19" spans="1:7" ht="36">
      <c r="A19" s="3" t="s">
        <v>128</v>
      </c>
      <c r="B19" s="3" t="s">
        <v>90</v>
      </c>
      <c r="C19">
        <v>240730</v>
      </c>
      <c r="F19" t="s">
        <v>58</v>
      </c>
      <c r="G19" s="8">
        <v>40224</v>
      </c>
    </row>
    <row r="20" spans="1:7" ht="36">
      <c r="A20" s="3" t="s">
        <v>119</v>
      </c>
      <c r="B20" s="3" t="s">
        <v>131</v>
      </c>
      <c r="C20">
        <v>262420</v>
      </c>
      <c r="F20" t="s">
        <v>59</v>
      </c>
      <c r="G20" s="8">
        <v>40237</v>
      </c>
    </row>
    <row r="21" spans="1:7" ht="48">
      <c r="A21" s="3" t="s">
        <v>159</v>
      </c>
      <c r="B21" s="3" t="s">
        <v>132</v>
      </c>
      <c r="C21">
        <v>281611</v>
      </c>
      <c r="F21" t="s">
        <v>33</v>
      </c>
      <c r="G21" s="8">
        <v>40252</v>
      </c>
    </row>
    <row r="22" spans="1:7" ht="48">
      <c r="A22" s="3" t="s">
        <v>112</v>
      </c>
      <c r="B22" s="3" t="s">
        <v>155</v>
      </c>
      <c r="C22">
        <v>283540</v>
      </c>
      <c r="F22" t="s">
        <v>34</v>
      </c>
      <c r="G22" s="8">
        <v>40268</v>
      </c>
    </row>
    <row r="23" spans="1:7" ht="36">
      <c r="A23" s="3" t="s">
        <v>156</v>
      </c>
      <c r="B23" s="3" t="s">
        <v>157</v>
      </c>
      <c r="C23">
        <v>284611</v>
      </c>
      <c r="F23" t="s">
        <v>35</v>
      </c>
      <c r="G23" s="8">
        <v>40283</v>
      </c>
    </row>
    <row r="24" spans="1:7" ht="36">
      <c r="A24" s="3" t="s">
        <v>179</v>
      </c>
      <c r="B24" s="3" t="s">
        <v>180</v>
      </c>
      <c r="C24">
        <v>110323</v>
      </c>
      <c r="F24" t="s">
        <v>36</v>
      </c>
      <c r="G24" s="8">
        <v>40298</v>
      </c>
    </row>
    <row r="25" spans="1:7" ht="48">
      <c r="A25" s="3" t="s">
        <v>151</v>
      </c>
      <c r="B25" s="3" t="s">
        <v>181</v>
      </c>
      <c r="C25">
        <v>110560</v>
      </c>
      <c r="F25" t="s">
        <v>40</v>
      </c>
      <c r="G25" s="8">
        <v>40313</v>
      </c>
    </row>
    <row r="26" spans="1:7" ht="12">
      <c r="A26" s="3" t="s">
        <v>109</v>
      </c>
      <c r="B26" s="3" t="s">
        <v>184</v>
      </c>
      <c r="C26">
        <v>110616</v>
      </c>
      <c r="F26" t="s">
        <v>32</v>
      </c>
      <c r="G26" s="8">
        <v>40329</v>
      </c>
    </row>
    <row r="27" spans="1:7" ht="36">
      <c r="A27" s="3" t="s">
        <v>142</v>
      </c>
      <c r="B27" s="3" t="s">
        <v>79</v>
      </c>
      <c r="C27">
        <v>120643</v>
      </c>
      <c r="F27" t="s">
        <v>56</v>
      </c>
      <c r="G27" s="8">
        <v>40344</v>
      </c>
    </row>
    <row r="28" spans="1:7" ht="36">
      <c r="A28" s="3" t="s">
        <v>143</v>
      </c>
      <c r="B28" s="3" t="s">
        <v>144</v>
      </c>
      <c r="C28">
        <v>141611</v>
      </c>
      <c r="F28" t="s">
        <v>57</v>
      </c>
      <c r="G28" s="8">
        <v>40359</v>
      </c>
    </row>
    <row r="29" spans="1:7" ht="24">
      <c r="A29" s="3" t="s">
        <v>145</v>
      </c>
      <c r="B29" s="3" t="s">
        <v>164</v>
      </c>
      <c r="C29">
        <v>142611</v>
      </c>
      <c r="G29" s="8">
        <v>40009</v>
      </c>
    </row>
    <row r="30" spans="1:7" ht="60">
      <c r="A30" s="3" t="s">
        <v>165</v>
      </c>
      <c r="B30" s="3" t="s">
        <v>89</v>
      </c>
      <c r="C30">
        <v>149611</v>
      </c>
      <c r="G30" s="8">
        <v>40025</v>
      </c>
    </row>
    <row r="31" spans="1:7" ht="84">
      <c r="A31" s="3" t="s">
        <v>73</v>
      </c>
      <c r="B31" s="3" t="s">
        <v>152</v>
      </c>
      <c r="C31">
        <v>262430</v>
      </c>
      <c r="G31" s="8">
        <v>40040</v>
      </c>
    </row>
    <row r="32" spans="1:7" ht="48">
      <c r="A32" s="3" t="s">
        <v>158</v>
      </c>
      <c r="B32" s="3" t="s">
        <v>93</v>
      </c>
      <c r="C32">
        <v>290611</v>
      </c>
      <c r="G32" s="8">
        <v>40056</v>
      </c>
    </row>
    <row r="33" spans="1:7" ht="60">
      <c r="A33" s="5" t="s">
        <v>133</v>
      </c>
      <c r="B33" s="3" t="s">
        <v>160</v>
      </c>
      <c r="C33" s="2">
        <v>7010</v>
      </c>
      <c r="G33" s="8">
        <v>40071</v>
      </c>
    </row>
    <row r="34" spans="1:7" ht="36">
      <c r="A34" s="5" t="s">
        <v>134</v>
      </c>
      <c r="B34" s="3" t="s">
        <v>161</v>
      </c>
      <c r="C34" s="2">
        <v>7050</v>
      </c>
      <c r="G34" s="8">
        <v>40086</v>
      </c>
    </row>
    <row r="35" spans="1:7" ht="36">
      <c r="A35" s="5" t="s">
        <v>135</v>
      </c>
      <c r="B35" s="3" t="s">
        <v>162</v>
      </c>
      <c r="C35" s="2">
        <v>7051</v>
      </c>
      <c r="G35" s="8">
        <v>40101</v>
      </c>
    </row>
    <row r="36" spans="1:7" ht="36">
      <c r="A36" s="5" t="s">
        <v>136</v>
      </c>
      <c r="B36" s="3" t="s">
        <v>163</v>
      </c>
      <c r="C36" s="2">
        <v>7052</v>
      </c>
      <c r="G36" s="8">
        <v>40117</v>
      </c>
    </row>
    <row r="37" spans="1:7" ht="36">
      <c r="A37" s="5" t="s">
        <v>137</v>
      </c>
      <c r="B37" s="3" t="s">
        <v>174</v>
      </c>
      <c r="C37" s="2">
        <v>7053</v>
      </c>
      <c r="G37" s="8">
        <v>40132</v>
      </c>
    </row>
    <row r="38" spans="1:7" ht="36">
      <c r="A38" s="5" t="s">
        <v>138</v>
      </c>
      <c r="B38" s="3" t="s">
        <v>175</v>
      </c>
      <c r="C38" s="2">
        <v>7054</v>
      </c>
      <c r="G38" s="8">
        <v>40147</v>
      </c>
    </row>
    <row r="39" spans="1:7" ht="36">
      <c r="A39" s="5" t="s">
        <v>139</v>
      </c>
      <c r="B39" s="3" t="s">
        <v>176</v>
      </c>
      <c r="C39" s="2">
        <v>7055</v>
      </c>
      <c r="G39" s="8">
        <v>40162</v>
      </c>
    </row>
    <row r="40" spans="1:7" ht="36">
      <c r="A40" s="3" t="s">
        <v>177</v>
      </c>
      <c r="B40" s="3" t="s">
        <v>178</v>
      </c>
      <c r="C40" s="2">
        <v>7090</v>
      </c>
      <c r="G40" s="8">
        <v>40178</v>
      </c>
    </row>
    <row r="41" spans="1:7" ht="84">
      <c r="A41" s="3" t="s">
        <v>108</v>
      </c>
      <c r="B41" s="3" t="s">
        <v>149</v>
      </c>
      <c r="C41">
        <v>110440</v>
      </c>
      <c r="G41" s="8">
        <v>40193</v>
      </c>
    </row>
    <row r="42" spans="1:7" ht="24">
      <c r="A42" s="3" t="s">
        <v>140</v>
      </c>
      <c r="B42" s="3" t="s">
        <v>170</v>
      </c>
      <c r="C42">
        <v>230611</v>
      </c>
      <c r="G42" s="8">
        <v>40209</v>
      </c>
    </row>
    <row r="43" spans="1:7" ht="48">
      <c r="A43" s="3" t="s">
        <v>117</v>
      </c>
      <c r="B43" s="3" t="s">
        <v>171</v>
      </c>
      <c r="C43">
        <v>240531</v>
      </c>
      <c r="G43" s="8">
        <v>40224</v>
      </c>
    </row>
    <row r="44" spans="1:7" ht="24">
      <c r="A44" s="3" t="s">
        <v>129</v>
      </c>
      <c r="B44" s="3" t="s">
        <v>130</v>
      </c>
      <c r="C44">
        <v>250611</v>
      </c>
      <c r="G44" s="8">
        <v>40237</v>
      </c>
    </row>
    <row r="45" spans="1:7" ht="48">
      <c r="A45" s="3" t="s">
        <v>118</v>
      </c>
      <c r="B45" s="3" t="s">
        <v>92</v>
      </c>
      <c r="C45">
        <v>260490</v>
      </c>
      <c r="G45" s="8">
        <v>40252</v>
      </c>
    </row>
    <row r="46" spans="1:7" ht="60">
      <c r="A46" s="3" t="s">
        <v>153</v>
      </c>
      <c r="B46" s="3" t="s">
        <v>154</v>
      </c>
      <c r="C46">
        <v>284430</v>
      </c>
      <c r="G46" s="8">
        <v>40268</v>
      </c>
    </row>
    <row r="47" ht="12">
      <c r="G47" s="8">
        <v>40283</v>
      </c>
    </row>
    <row r="48" ht="12">
      <c r="G48" s="8">
        <v>40298</v>
      </c>
    </row>
    <row r="49" ht="12">
      <c r="G49" s="8">
        <v>40313</v>
      </c>
    </row>
    <row r="50" ht="12">
      <c r="G50" s="8">
        <v>40329</v>
      </c>
    </row>
    <row r="51" ht="12">
      <c r="G51" s="8">
        <v>40344</v>
      </c>
    </row>
    <row r="52" ht="12">
      <c r="G52" s="8">
        <v>40359</v>
      </c>
    </row>
    <row r="53" ht="12">
      <c r="G53" s="8">
        <v>40009</v>
      </c>
    </row>
    <row r="54" ht="12">
      <c r="G54" s="8">
        <v>40025</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C27"/>
  <sheetViews>
    <sheetView tabSelected="1" zoomScalePageLayoutView="0" workbookViewId="0" topLeftCell="A1">
      <selection activeCell="C9" sqref="C9"/>
    </sheetView>
  </sheetViews>
  <sheetFormatPr defaultColWidth="8.8515625" defaultRowHeight="12.75"/>
  <cols>
    <col min="1" max="1" width="15.00390625" style="0" bestFit="1" customWidth="1"/>
  </cols>
  <sheetData>
    <row r="1" spans="1:3" ht="12">
      <c r="A1" s="1" t="s">
        <v>102</v>
      </c>
      <c r="C1" s="1" t="s">
        <v>122</v>
      </c>
    </row>
    <row r="2" spans="1:3" ht="12">
      <c r="A2" t="s">
        <v>41</v>
      </c>
      <c r="C2" s="2"/>
    </row>
    <row r="3" spans="1:3" ht="12">
      <c r="A3" t="s">
        <v>42</v>
      </c>
      <c r="C3" s="2"/>
    </row>
    <row r="4" spans="1:3" ht="12">
      <c r="A4" t="s">
        <v>43</v>
      </c>
      <c r="C4" s="5"/>
    </row>
    <row r="5" spans="1:3" ht="12">
      <c r="A5" t="s">
        <v>44</v>
      </c>
      <c r="C5" s="3"/>
    </row>
    <row r="6" spans="1:3" ht="12">
      <c r="A6" t="s">
        <v>45</v>
      </c>
      <c r="C6" s="3"/>
    </row>
    <row r="7" spans="1:3" ht="12">
      <c r="A7" t="s">
        <v>46</v>
      </c>
      <c r="C7" s="3"/>
    </row>
    <row r="8" spans="1:3" ht="12">
      <c r="A8" t="s">
        <v>47</v>
      </c>
      <c r="C8" s="3"/>
    </row>
    <row r="9" ht="12">
      <c r="A9" t="s">
        <v>48</v>
      </c>
    </row>
    <row r="10" ht="12">
      <c r="A10" t="s">
        <v>49</v>
      </c>
    </row>
    <row r="11" ht="12">
      <c r="A11" t="s">
        <v>50</v>
      </c>
    </row>
    <row r="12" ht="12">
      <c r="A12" t="s">
        <v>51</v>
      </c>
    </row>
    <row r="13" ht="12">
      <c r="A13" t="s">
        <v>52</v>
      </c>
    </row>
    <row r="14" ht="12">
      <c r="A14" t="s">
        <v>53</v>
      </c>
    </row>
    <row r="15" ht="12">
      <c r="A15" t="s">
        <v>54</v>
      </c>
    </row>
    <row r="16" ht="12">
      <c r="A16" t="s">
        <v>55</v>
      </c>
    </row>
    <row r="17" ht="12">
      <c r="A17" s="2" t="s">
        <v>60</v>
      </c>
    </row>
    <row r="18" ht="12">
      <c r="A18" t="s">
        <v>58</v>
      </c>
    </row>
    <row r="19" ht="12">
      <c r="A19" t="s">
        <v>59</v>
      </c>
    </row>
    <row r="20" ht="12">
      <c r="A20" t="s">
        <v>33</v>
      </c>
    </row>
    <row r="21" ht="12">
      <c r="A21" t="s">
        <v>34</v>
      </c>
    </row>
    <row r="22" ht="12">
      <c r="A22" t="s">
        <v>35</v>
      </c>
    </row>
    <row r="23" ht="12">
      <c r="A23" t="s">
        <v>36</v>
      </c>
    </row>
    <row r="24" ht="12">
      <c r="A24" t="s">
        <v>40</v>
      </c>
    </row>
    <row r="25" ht="12">
      <c r="A25" t="s">
        <v>32</v>
      </c>
    </row>
    <row r="26" ht="12">
      <c r="A26" t="s">
        <v>56</v>
      </c>
    </row>
    <row r="27" ht="12">
      <c r="A27" t="s">
        <v>57</v>
      </c>
    </row>
  </sheetData>
  <sheetProtection/>
  <printOptions/>
  <pageMargins left="0.7" right="0.7" top="0.75" bottom="0.75" header="0.3" footer="0.3"/>
  <pageSetup horizontalDpi="1200" verticalDpi="1200" orientation="portrait"/>
</worksheet>
</file>

<file path=xl/worksheets/sheet6.xml><?xml version="1.0" encoding="utf-8"?>
<worksheet xmlns="http://schemas.openxmlformats.org/spreadsheetml/2006/main" xmlns:r="http://schemas.openxmlformats.org/officeDocument/2006/relationships">
  <dimension ref="A1:J65"/>
  <sheetViews>
    <sheetView zoomScalePageLayoutView="0" workbookViewId="0" topLeftCell="A1">
      <pane xSplit="1" ySplit="2" topLeftCell="B3" activePane="bottomRight" state="frozen"/>
      <selection pane="topLeft" activeCell="A1" sqref="A1"/>
      <selection pane="topRight" activeCell="B1" sqref="B1"/>
      <selection pane="bottomLeft" activeCell="A3" sqref="A3"/>
      <selection pane="bottomRight" activeCell="A3" sqref="A3"/>
    </sheetView>
  </sheetViews>
  <sheetFormatPr defaultColWidth="8.8515625" defaultRowHeight="12.75"/>
  <cols>
    <col min="1" max="5" width="8.8515625" style="0" customWidth="1"/>
    <col min="6" max="6" width="24.8515625" style="0" customWidth="1"/>
    <col min="7" max="7" width="11.421875" style="0" customWidth="1"/>
    <col min="8" max="8" width="8.8515625" style="0" customWidth="1"/>
    <col min="9" max="9" width="29.8515625" style="0" customWidth="1"/>
    <col min="10" max="10" width="9.421875" style="0" bestFit="1" customWidth="1"/>
  </cols>
  <sheetData>
    <row r="1" spans="1:10" ht="12">
      <c r="A1" t="e">
        <f>IF(#REF!="ERROR - NOT READY TO SEND IN","ERROR","!TRNS")</f>
        <v>#REF!</v>
      </c>
      <c r="B1" t="s">
        <v>96</v>
      </c>
      <c r="C1" t="s">
        <v>97</v>
      </c>
      <c r="D1" t="s">
        <v>22</v>
      </c>
      <c r="E1" t="s">
        <v>23</v>
      </c>
      <c r="F1" t="s">
        <v>24</v>
      </c>
      <c r="G1" t="s">
        <v>25</v>
      </c>
      <c r="H1" t="s">
        <v>26</v>
      </c>
      <c r="I1" t="s">
        <v>27</v>
      </c>
      <c r="J1" t="s">
        <v>28</v>
      </c>
    </row>
    <row r="2" spans="1:10" ht="12">
      <c r="A2" t="e">
        <f>IF(#REF!="ERROR - NOT READY TO SEND IN","ERROR","!SPL")</f>
        <v>#REF!</v>
      </c>
      <c r="B2" t="s">
        <v>29</v>
      </c>
      <c r="C2" t="s">
        <v>97</v>
      </c>
      <c r="D2" t="s">
        <v>22</v>
      </c>
      <c r="E2" t="s">
        <v>23</v>
      </c>
      <c r="F2" t="s">
        <v>24</v>
      </c>
      <c r="G2" t="s">
        <v>25</v>
      </c>
      <c r="H2" t="s">
        <v>26</v>
      </c>
      <c r="I2" t="s">
        <v>27</v>
      </c>
      <c r="J2" t="s">
        <v>28</v>
      </c>
    </row>
    <row r="3" ht="12">
      <c r="A3" t="e">
        <f>IF(#REF!="ERROR - NOT READY TO SEND IN","ERROR","!ENDTRNS")</f>
        <v>#REF!</v>
      </c>
    </row>
    <row r="4" spans="1:10" ht="12">
      <c r="A4" t="s">
        <v>31</v>
      </c>
      <c r="C4" t="e">
        <f>IF(G4="","","BILL")</f>
        <v>#REF!</v>
      </c>
      <c r="D4" s="8" t="e">
        <f>IF(G4="","",#REF!)</f>
        <v>#REF!</v>
      </c>
      <c r="E4" s="9" t="e">
        <f>IF(G4="","",9999105)</f>
        <v>#REF!</v>
      </c>
      <c r="F4" t="e">
        <f>IF(G4="","",#REF!)</f>
        <v>#REF!</v>
      </c>
      <c r="G4" s="10" t="e">
        <f>IF(#REF!=0,"",-ROUND(#REF!,2))</f>
        <v>#REF!</v>
      </c>
      <c r="H4" t="e">
        <f>IF(G4="","",#REF!)</f>
        <v>#REF!</v>
      </c>
      <c r="I4" s="9" t="e">
        <f>IF(G4="","","Inv #:"&amp;#REF!&amp;", AP Code: "&amp;#REF!)</f>
        <v>#REF!</v>
      </c>
      <c r="J4" s="8" t="e">
        <f>IF(G4="","",#REF!)</f>
        <v>#REF!</v>
      </c>
    </row>
    <row r="5" spans="1:10" ht="12">
      <c r="A5" s="11" t="e">
        <f>IF(G5="","","SPL")</f>
        <v>#REF!</v>
      </c>
      <c r="C5" t="e">
        <f>IF(G5="","","BILL")</f>
        <v>#REF!</v>
      </c>
      <c r="D5" s="8" t="e">
        <f>IF(G5="","",#REF!)</f>
        <v>#REF!</v>
      </c>
      <c r="E5" s="9" t="e">
        <f>IF(G5="","",#REF!)</f>
        <v>#REF!</v>
      </c>
      <c r="F5" t="e">
        <f>IF(G5="","",IF(#REF!="No grant","",#REF!))</f>
        <v>#REF!</v>
      </c>
      <c r="G5" s="12" t="e">
        <f>IF(#REF!=0,"",-SUM(G4,G6:G54))</f>
        <v>#REF!</v>
      </c>
      <c r="H5" t="e">
        <f>IF(G5="","",#REF!)</f>
        <v>#REF!</v>
      </c>
      <c r="I5" s="9" t="e">
        <f>IF(G5="","","Exp Report: "&amp;#REF!&amp;" "&amp;#REF!)</f>
        <v>#REF!</v>
      </c>
      <c r="J5" s="8" t="e">
        <f>IF(G5="","",#REF!)</f>
        <v>#REF!</v>
      </c>
    </row>
    <row r="6" spans="1:10" ht="12">
      <c r="A6" s="11" t="e">
        <f>IF(G6="","","SPL")</f>
        <v>#REF!</v>
      </c>
      <c r="C6" t="e">
        <f>IF(G6="","","BILL")</f>
        <v>#REF!</v>
      </c>
      <c r="D6" s="8" t="e">
        <f>IF(G6="","",#REF!)</f>
        <v>#REF!</v>
      </c>
      <c r="E6" s="9" t="e">
        <f>IF(G6="","",#REF!)</f>
        <v>#REF!</v>
      </c>
      <c r="F6" t="e">
        <f>IF(G6="","",IF(#REF!="No grant","",#REF!))</f>
        <v>#REF!</v>
      </c>
      <c r="G6" s="10" t="e">
        <f>IF(#REF!=0,"",ROUND(#REF!,2))</f>
        <v>#REF!</v>
      </c>
      <c r="H6" t="e">
        <f>IF(G6="","",#REF!)</f>
        <v>#REF!</v>
      </c>
      <c r="I6" s="9" t="e">
        <f>IF(G6="","","Exp Report: "&amp;#REF!&amp;" "&amp;#REF!)</f>
        <v>#REF!</v>
      </c>
      <c r="J6" s="8" t="e">
        <f>IF(G6="","",#REF!)</f>
        <v>#REF!</v>
      </c>
    </row>
    <row r="7" spans="1:10" ht="12">
      <c r="A7" s="11" t="e">
        <f aca="true" t="shared" si="0" ref="A7:A54">IF(G7="","","SPL")</f>
        <v>#REF!</v>
      </c>
      <c r="C7" t="e">
        <f aca="true" t="shared" si="1" ref="C7:C54">IF(G7="","","BILL")</f>
        <v>#REF!</v>
      </c>
      <c r="D7" s="8" t="e">
        <f>IF(G7="","",#REF!)</f>
        <v>#REF!</v>
      </c>
      <c r="E7" s="9" t="e">
        <f>IF(G7="","",#REF!)</f>
        <v>#REF!</v>
      </c>
      <c r="F7" t="e">
        <f>IF(G7="","",IF(#REF!="No grant","",#REF!))</f>
        <v>#REF!</v>
      </c>
      <c r="G7" s="10" t="e">
        <f>IF(#REF!=0,"",ROUND(#REF!,2))</f>
        <v>#REF!</v>
      </c>
      <c r="H7" t="e">
        <f>IF(G7="","",#REF!)</f>
        <v>#REF!</v>
      </c>
      <c r="I7" s="9" t="e">
        <f>IF(G7="","","Exp Report: "&amp;#REF!&amp;" "&amp;#REF!)</f>
        <v>#REF!</v>
      </c>
      <c r="J7" s="8" t="e">
        <f>IF(G7="","",#REF!)</f>
        <v>#REF!</v>
      </c>
    </row>
    <row r="8" spans="1:10" ht="12">
      <c r="A8" s="11" t="e">
        <f t="shared" si="0"/>
        <v>#REF!</v>
      </c>
      <c r="C8" t="e">
        <f t="shared" si="1"/>
        <v>#REF!</v>
      </c>
      <c r="D8" s="8" t="e">
        <f>IF(G8="","",#REF!)</f>
        <v>#REF!</v>
      </c>
      <c r="E8" s="9" t="e">
        <f>IF(G8="","",#REF!)</f>
        <v>#REF!</v>
      </c>
      <c r="F8" t="e">
        <f>IF(G8="","",IF(#REF!="No grant","",#REF!))</f>
        <v>#REF!</v>
      </c>
      <c r="G8" s="10" t="e">
        <f>IF(#REF!=0,"",ROUND(#REF!,2))</f>
        <v>#REF!</v>
      </c>
      <c r="H8" t="e">
        <f>IF(G8="","",#REF!)</f>
        <v>#REF!</v>
      </c>
      <c r="I8" s="9" t="e">
        <f>IF(G8="","","Exp Report: "&amp;#REF!&amp;" "&amp;#REF!)</f>
        <v>#REF!</v>
      </c>
      <c r="J8" s="8" t="e">
        <f>IF(G8="","",#REF!)</f>
        <v>#REF!</v>
      </c>
    </row>
    <row r="9" spans="1:10" ht="12">
      <c r="A9" s="11" t="e">
        <f t="shared" si="0"/>
        <v>#REF!</v>
      </c>
      <c r="C9" t="e">
        <f t="shared" si="1"/>
        <v>#REF!</v>
      </c>
      <c r="D9" s="8" t="e">
        <f>IF(G9="","",#REF!)</f>
        <v>#REF!</v>
      </c>
      <c r="E9" s="9" t="e">
        <f>IF(G9="","",#REF!)</f>
        <v>#REF!</v>
      </c>
      <c r="F9" t="e">
        <f>IF(G9="","",IF(#REF!="No grant","",#REF!))</f>
        <v>#REF!</v>
      </c>
      <c r="G9" s="10" t="e">
        <f>IF(#REF!=0,"",ROUND(#REF!,2))</f>
        <v>#REF!</v>
      </c>
      <c r="H9" t="e">
        <f>IF(G9="","",#REF!)</f>
        <v>#REF!</v>
      </c>
      <c r="I9" s="9" t="e">
        <f>IF(G9="","","Exp Report: "&amp;#REF!&amp;" "&amp;#REF!)</f>
        <v>#REF!</v>
      </c>
      <c r="J9" s="8" t="e">
        <f>IF(G9="","",#REF!)</f>
        <v>#REF!</v>
      </c>
    </row>
    <row r="10" spans="1:10" ht="12">
      <c r="A10" s="11" t="e">
        <f t="shared" si="0"/>
        <v>#REF!</v>
      </c>
      <c r="C10" t="e">
        <f t="shared" si="1"/>
        <v>#REF!</v>
      </c>
      <c r="D10" s="8" t="e">
        <f>IF(G10="","",#REF!)</f>
        <v>#REF!</v>
      </c>
      <c r="E10" s="9" t="e">
        <f>IF(G10="","",#REF!)</f>
        <v>#REF!</v>
      </c>
      <c r="F10" t="e">
        <f>IF(G10="","",IF(#REF!="No grant","",#REF!))</f>
        <v>#REF!</v>
      </c>
      <c r="G10" s="10" t="e">
        <f>IF(#REF!=0,"",ROUND(#REF!,2))</f>
        <v>#REF!</v>
      </c>
      <c r="H10" t="e">
        <f>IF(G10="","",#REF!)</f>
        <v>#REF!</v>
      </c>
      <c r="I10" s="9" t="e">
        <f>IF(G10="","","Exp Report: "&amp;#REF!&amp;" "&amp;#REF!)</f>
        <v>#REF!</v>
      </c>
      <c r="J10" s="8" t="e">
        <f>IF(G10="","",#REF!)</f>
        <v>#REF!</v>
      </c>
    </row>
    <row r="11" spans="1:10" ht="12">
      <c r="A11" s="11" t="e">
        <f t="shared" si="0"/>
        <v>#REF!</v>
      </c>
      <c r="C11" t="e">
        <f t="shared" si="1"/>
        <v>#REF!</v>
      </c>
      <c r="D11" s="8" t="e">
        <f>IF(G11="","",#REF!)</f>
        <v>#REF!</v>
      </c>
      <c r="E11" s="9" t="e">
        <f>IF(G11="","",#REF!)</f>
        <v>#REF!</v>
      </c>
      <c r="F11" t="e">
        <f>IF(G11="","",IF(#REF!="No grant","",#REF!))</f>
        <v>#REF!</v>
      </c>
      <c r="G11" s="10" t="e">
        <f>IF(#REF!=0,"",ROUND(#REF!,2))</f>
        <v>#REF!</v>
      </c>
      <c r="H11" t="e">
        <f>IF(G11="","",#REF!)</f>
        <v>#REF!</v>
      </c>
      <c r="I11" s="9" t="e">
        <f>IF(G11="","","Exp Report: "&amp;#REF!&amp;" "&amp;#REF!)</f>
        <v>#REF!</v>
      </c>
      <c r="J11" s="8" t="e">
        <f>IF(G11="","",#REF!)</f>
        <v>#REF!</v>
      </c>
    </row>
    <row r="12" spans="1:10" ht="12">
      <c r="A12" s="11" t="e">
        <f t="shared" si="0"/>
        <v>#REF!</v>
      </c>
      <c r="C12" t="e">
        <f t="shared" si="1"/>
        <v>#REF!</v>
      </c>
      <c r="D12" s="8" t="e">
        <f>IF(G12="","",#REF!)</f>
        <v>#REF!</v>
      </c>
      <c r="E12" s="9" t="e">
        <f>IF(G12="","",#REF!)</f>
        <v>#REF!</v>
      </c>
      <c r="F12" t="e">
        <f>IF(G12="","",IF(#REF!="No grant","",#REF!))</f>
        <v>#REF!</v>
      </c>
      <c r="G12" s="10" t="e">
        <f>IF(#REF!=0,"",ROUND(#REF!,2))</f>
        <v>#REF!</v>
      </c>
      <c r="H12" t="e">
        <f>IF(G12="","",#REF!)</f>
        <v>#REF!</v>
      </c>
      <c r="I12" s="9" t="e">
        <f>IF(G12="","","Exp Report: "&amp;#REF!&amp;" "&amp;#REF!)</f>
        <v>#REF!</v>
      </c>
      <c r="J12" s="8" t="e">
        <f>IF(G12="","",#REF!)</f>
        <v>#REF!</v>
      </c>
    </row>
    <row r="13" spans="1:10" ht="12">
      <c r="A13" s="11" t="e">
        <f t="shared" si="0"/>
        <v>#REF!</v>
      </c>
      <c r="C13" t="e">
        <f t="shared" si="1"/>
        <v>#REF!</v>
      </c>
      <c r="D13" s="8" t="e">
        <f>IF(G13="","",#REF!)</f>
        <v>#REF!</v>
      </c>
      <c r="E13" s="9" t="e">
        <f>IF(G13="","",#REF!)</f>
        <v>#REF!</v>
      </c>
      <c r="F13" t="e">
        <f>IF(G13="","",IF(#REF!="No grant","",#REF!))</f>
        <v>#REF!</v>
      </c>
      <c r="G13" s="10" t="e">
        <f>IF(#REF!=0,"",ROUND(#REF!,2))</f>
        <v>#REF!</v>
      </c>
      <c r="H13" t="e">
        <f>IF(G13="","",#REF!)</f>
        <v>#REF!</v>
      </c>
      <c r="I13" s="9" t="e">
        <f>IF(G13="","","Exp Report: "&amp;#REF!&amp;" "&amp;#REF!)</f>
        <v>#REF!</v>
      </c>
      <c r="J13" s="8" t="e">
        <f>IF(G13="","",#REF!)</f>
        <v>#REF!</v>
      </c>
    </row>
    <row r="14" spans="1:10" ht="12">
      <c r="A14" s="11" t="e">
        <f t="shared" si="0"/>
        <v>#REF!</v>
      </c>
      <c r="C14" t="e">
        <f t="shared" si="1"/>
        <v>#REF!</v>
      </c>
      <c r="D14" s="8" t="e">
        <f>IF(G14="","",#REF!)</f>
        <v>#REF!</v>
      </c>
      <c r="E14" s="9" t="e">
        <f>IF(G14="","",#REF!)</f>
        <v>#REF!</v>
      </c>
      <c r="F14" t="e">
        <f>IF(G14="","",IF(#REF!="No grant","",#REF!))</f>
        <v>#REF!</v>
      </c>
      <c r="G14" s="10" t="e">
        <f>IF(#REF!=0,"",ROUND(#REF!,2))</f>
        <v>#REF!</v>
      </c>
      <c r="H14" t="e">
        <f>IF(G14="","",#REF!)</f>
        <v>#REF!</v>
      </c>
      <c r="I14" s="9" t="e">
        <f>IF(G14="","","Exp Report: "&amp;#REF!&amp;" "&amp;#REF!)</f>
        <v>#REF!</v>
      </c>
      <c r="J14" s="8" t="e">
        <f>IF(G14="","",#REF!)</f>
        <v>#REF!</v>
      </c>
    </row>
    <row r="15" spans="1:10" ht="12">
      <c r="A15" s="11" t="e">
        <f t="shared" si="0"/>
        <v>#REF!</v>
      </c>
      <c r="C15" t="e">
        <f t="shared" si="1"/>
        <v>#REF!</v>
      </c>
      <c r="D15" s="8" t="e">
        <f>IF(G15="","",#REF!)</f>
        <v>#REF!</v>
      </c>
      <c r="E15" s="9" t="e">
        <f>IF(G15="","",#REF!)</f>
        <v>#REF!</v>
      </c>
      <c r="F15" t="e">
        <f>IF(G15="","",IF(#REF!="No grant","",#REF!))</f>
        <v>#REF!</v>
      </c>
      <c r="G15" s="10" t="e">
        <f>IF(#REF!=0,"",ROUND(#REF!,2))</f>
        <v>#REF!</v>
      </c>
      <c r="H15" t="e">
        <f>IF(G15="","",#REF!)</f>
        <v>#REF!</v>
      </c>
      <c r="I15" s="9" t="e">
        <f>IF(G15="","","Exp Report: "&amp;#REF!&amp;" "&amp;#REF!)</f>
        <v>#REF!</v>
      </c>
      <c r="J15" s="8" t="e">
        <f>IF(G15="","",#REF!)</f>
        <v>#REF!</v>
      </c>
    </row>
    <row r="16" spans="1:10" ht="12">
      <c r="A16" s="11" t="e">
        <f t="shared" si="0"/>
        <v>#REF!</v>
      </c>
      <c r="C16" t="e">
        <f t="shared" si="1"/>
        <v>#REF!</v>
      </c>
      <c r="D16" s="8" t="e">
        <f>IF(G16="","",#REF!)</f>
        <v>#REF!</v>
      </c>
      <c r="E16" s="9" t="e">
        <f>IF(G16="","",#REF!)</f>
        <v>#REF!</v>
      </c>
      <c r="F16" t="e">
        <f>IF(G16="","",IF(#REF!="No grant","",#REF!))</f>
        <v>#REF!</v>
      </c>
      <c r="G16" s="10" t="e">
        <f>IF(#REF!=0,"",ROUND(#REF!,2))</f>
        <v>#REF!</v>
      </c>
      <c r="H16" t="e">
        <f>IF(G16="","",#REF!)</f>
        <v>#REF!</v>
      </c>
      <c r="I16" s="9" t="e">
        <f>IF(G16="","","Exp Report: "&amp;#REF!&amp;" "&amp;#REF!)</f>
        <v>#REF!</v>
      </c>
      <c r="J16" s="8" t="e">
        <f>IF(G16="","",#REF!)</f>
        <v>#REF!</v>
      </c>
    </row>
    <row r="17" spans="1:10" ht="12">
      <c r="A17" s="11" t="e">
        <f t="shared" si="0"/>
        <v>#REF!</v>
      </c>
      <c r="C17" t="e">
        <f t="shared" si="1"/>
        <v>#REF!</v>
      </c>
      <c r="D17" s="8" t="e">
        <f>IF(G17="","",#REF!)</f>
        <v>#REF!</v>
      </c>
      <c r="E17" s="9" t="e">
        <f>IF(G17="","",#REF!)</f>
        <v>#REF!</v>
      </c>
      <c r="F17" t="e">
        <f>IF(G17="","",IF(#REF!="No grant","",#REF!))</f>
        <v>#REF!</v>
      </c>
      <c r="G17" s="10" t="e">
        <f>IF(#REF!=0,"",ROUND(#REF!,2))</f>
        <v>#REF!</v>
      </c>
      <c r="H17" t="e">
        <f>IF(G17="","",#REF!)</f>
        <v>#REF!</v>
      </c>
      <c r="I17" s="9" t="e">
        <f>IF(G17="","","Exp Report: "&amp;#REF!&amp;" "&amp;#REF!)</f>
        <v>#REF!</v>
      </c>
      <c r="J17" s="8" t="e">
        <f>IF(G17="","",#REF!)</f>
        <v>#REF!</v>
      </c>
    </row>
    <row r="18" spans="1:10" ht="12">
      <c r="A18" s="11" t="e">
        <f t="shared" si="0"/>
        <v>#REF!</v>
      </c>
      <c r="C18" t="e">
        <f t="shared" si="1"/>
        <v>#REF!</v>
      </c>
      <c r="D18" s="8" t="e">
        <f>IF(G18="","",#REF!)</f>
        <v>#REF!</v>
      </c>
      <c r="E18" s="9" t="e">
        <f>IF(G18="","",#REF!)</f>
        <v>#REF!</v>
      </c>
      <c r="F18" t="e">
        <f>IF(G18="","",IF(#REF!="No grant","",#REF!))</f>
        <v>#REF!</v>
      </c>
      <c r="G18" s="10" t="e">
        <f>IF(#REF!=0,"",ROUND(#REF!,2))</f>
        <v>#REF!</v>
      </c>
      <c r="H18" t="e">
        <f>IF(G18="","",#REF!)</f>
        <v>#REF!</v>
      </c>
      <c r="I18" s="9" t="e">
        <f>IF(G18="","","Exp Report: "&amp;#REF!&amp;" "&amp;#REF!)</f>
        <v>#REF!</v>
      </c>
      <c r="J18" s="8" t="e">
        <f>IF(G18="","",#REF!)</f>
        <v>#REF!</v>
      </c>
    </row>
    <row r="19" spans="1:10" ht="12">
      <c r="A19" s="11" t="e">
        <f t="shared" si="0"/>
        <v>#REF!</v>
      </c>
      <c r="C19" t="e">
        <f t="shared" si="1"/>
        <v>#REF!</v>
      </c>
      <c r="D19" s="8" t="e">
        <f>IF(G19="","",#REF!)</f>
        <v>#REF!</v>
      </c>
      <c r="E19" s="9" t="e">
        <f>IF(G19="","",#REF!)</f>
        <v>#REF!</v>
      </c>
      <c r="F19" t="e">
        <f>IF(G19="","",IF(#REF!="No grant","",#REF!))</f>
        <v>#REF!</v>
      </c>
      <c r="G19" s="10" t="e">
        <f>IF(#REF!=0,"",ROUND(#REF!,2))</f>
        <v>#REF!</v>
      </c>
      <c r="H19" t="e">
        <f>IF(G19="","",#REF!)</f>
        <v>#REF!</v>
      </c>
      <c r="I19" s="9" t="e">
        <f>IF(G19="","","Exp Report: "&amp;#REF!&amp;" "&amp;#REF!)</f>
        <v>#REF!</v>
      </c>
      <c r="J19" s="8" t="e">
        <f>IF(G19="","",#REF!)</f>
        <v>#REF!</v>
      </c>
    </row>
    <row r="20" spans="1:10" ht="12">
      <c r="A20" s="11" t="e">
        <f t="shared" si="0"/>
        <v>#REF!</v>
      </c>
      <c r="C20" t="e">
        <f t="shared" si="1"/>
        <v>#REF!</v>
      </c>
      <c r="D20" s="8" t="e">
        <f>IF(G20="","",#REF!)</f>
        <v>#REF!</v>
      </c>
      <c r="E20" s="9" t="e">
        <f>IF(G20="","",#REF!)</f>
        <v>#REF!</v>
      </c>
      <c r="F20" t="e">
        <f>IF(G20="","",IF(#REF!="No grant","",#REF!))</f>
        <v>#REF!</v>
      </c>
      <c r="G20" s="10" t="e">
        <f>IF(#REF!=0,"",ROUND(#REF!,2))</f>
        <v>#REF!</v>
      </c>
      <c r="H20" t="e">
        <f>IF(G20="","",#REF!)</f>
        <v>#REF!</v>
      </c>
      <c r="I20" s="9" t="e">
        <f>IF(G20="","","Exp Report: "&amp;#REF!&amp;" "&amp;#REF!)</f>
        <v>#REF!</v>
      </c>
      <c r="J20" s="8" t="e">
        <f>IF(G20="","",#REF!)</f>
        <v>#REF!</v>
      </c>
    </row>
    <row r="21" spans="1:10" ht="12">
      <c r="A21" s="11" t="e">
        <f t="shared" si="0"/>
        <v>#REF!</v>
      </c>
      <c r="C21" t="e">
        <f t="shared" si="1"/>
        <v>#REF!</v>
      </c>
      <c r="D21" s="8" t="e">
        <f>IF(G21="","",#REF!)</f>
        <v>#REF!</v>
      </c>
      <c r="E21" s="9" t="e">
        <f>IF(G21="","",#REF!)</f>
        <v>#REF!</v>
      </c>
      <c r="F21" t="e">
        <f>IF(G21="","",IF(#REF!="No grant","",#REF!))</f>
        <v>#REF!</v>
      </c>
      <c r="G21" s="10" t="e">
        <f>IF(#REF!=0,"",ROUND(#REF!,2))</f>
        <v>#REF!</v>
      </c>
      <c r="H21" t="e">
        <f>IF(G21="","",#REF!)</f>
        <v>#REF!</v>
      </c>
      <c r="I21" s="9" t="e">
        <f>IF(G21="","","Exp Report: "&amp;#REF!&amp;" "&amp;#REF!)</f>
        <v>#REF!</v>
      </c>
      <c r="J21" s="8" t="e">
        <f>IF(G21="","",#REF!)</f>
        <v>#REF!</v>
      </c>
    </row>
    <row r="22" spans="1:10" ht="12">
      <c r="A22" s="11" t="e">
        <f t="shared" si="0"/>
        <v>#REF!</v>
      </c>
      <c r="C22" t="e">
        <f t="shared" si="1"/>
        <v>#REF!</v>
      </c>
      <c r="D22" s="8" t="e">
        <f>IF(G22="","",#REF!)</f>
        <v>#REF!</v>
      </c>
      <c r="E22" s="9" t="e">
        <f>IF(G22="","",#REF!)</f>
        <v>#REF!</v>
      </c>
      <c r="F22" t="e">
        <f>IF(G22="","",IF(#REF!="No grant","",#REF!))</f>
        <v>#REF!</v>
      </c>
      <c r="G22" s="10" t="e">
        <f>IF(#REF!=0,"",ROUND(#REF!,2))</f>
        <v>#REF!</v>
      </c>
      <c r="H22" t="e">
        <f>IF(G22="","",#REF!)</f>
        <v>#REF!</v>
      </c>
      <c r="I22" s="9" t="e">
        <f>IF(G22="","","Exp Report: "&amp;#REF!&amp;" "&amp;#REF!)</f>
        <v>#REF!</v>
      </c>
      <c r="J22" s="8" t="e">
        <f>IF(G22="","",#REF!)</f>
        <v>#REF!</v>
      </c>
    </row>
    <row r="23" spans="1:10" ht="12">
      <c r="A23" s="11" t="e">
        <f t="shared" si="0"/>
        <v>#REF!</v>
      </c>
      <c r="C23" t="e">
        <f t="shared" si="1"/>
        <v>#REF!</v>
      </c>
      <c r="D23" s="8" t="e">
        <f>IF(G23="","",#REF!)</f>
        <v>#REF!</v>
      </c>
      <c r="E23" s="9" t="e">
        <f>IF(G23="","",#REF!)</f>
        <v>#REF!</v>
      </c>
      <c r="F23" t="e">
        <f>IF(G23="","",IF(#REF!="No grant","",#REF!))</f>
        <v>#REF!</v>
      </c>
      <c r="G23" s="10" t="e">
        <f>IF(#REF!=0,"",ROUND(#REF!,2))</f>
        <v>#REF!</v>
      </c>
      <c r="H23" t="e">
        <f>IF(G23="","",#REF!)</f>
        <v>#REF!</v>
      </c>
      <c r="I23" s="9" t="e">
        <f>IF(G23="","","Exp Report: "&amp;#REF!&amp;" "&amp;#REF!)</f>
        <v>#REF!</v>
      </c>
      <c r="J23" s="8" t="e">
        <f>IF(G23="","",#REF!)</f>
        <v>#REF!</v>
      </c>
    </row>
    <row r="24" spans="1:10" ht="12">
      <c r="A24" s="11" t="e">
        <f t="shared" si="0"/>
        <v>#REF!</v>
      </c>
      <c r="C24" t="e">
        <f t="shared" si="1"/>
        <v>#REF!</v>
      </c>
      <c r="D24" s="8" t="e">
        <f>IF(G24="","",#REF!)</f>
        <v>#REF!</v>
      </c>
      <c r="E24" s="9" t="e">
        <f>IF(G24="","",#REF!)</f>
        <v>#REF!</v>
      </c>
      <c r="F24" t="e">
        <f>IF(G24="","",IF(#REF!="No grant","",#REF!))</f>
        <v>#REF!</v>
      </c>
      <c r="G24" s="10" t="e">
        <f>IF(#REF!=0,"",ROUND(#REF!,2))</f>
        <v>#REF!</v>
      </c>
      <c r="H24" t="e">
        <f>IF(G24="","",#REF!)</f>
        <v>#REF!</v>
      </c>
      <c r="I24" s="9" t="e">
        <f>IF(G24="","","Exp Report: "&amp;#REF!&amp;" "&amp;#REF!)</f>
        <v>#REF!</v>
      </c>
      <c r="J24" s="8" t="e">
        <f>IF(G24="","",#REF!)</f>
        <v>#REF!</v>
      </c>
    </row>
    <row r="25" spans="1:10" ht="12">
      <c r="A25" s="11" t="e">
        <f t="shared" si="0"/>
        <v>#REF!</v>
      </c>
      <c r="C25" t="e">
        <f t="shared" si="1"/>
        <v>#REF!</v>
      </c>
      <c r="D25" s="8" t="e">
        <f>IF(G25="","",#REF!)</f>
        <v>#REF!</v>
      </c>
      <c r="E25" s="9" t="e">
        <f>IF(G25="","",#REF!)</f>
        <v>#REF!</v>
      </c>
      <c r="F25" t="e">
        <f>IF(G25="","",IF(#REF!="No grant","",#REF!))</f>
        <v>#REF!</v>
      </c>
      <c r="G25" s="10" t="e">
        <f>IF(#REF!=0,"",ROUND(#REF!,2))</f>
        <v>#REF!</v>
      </c>
      <c r="H25" t="e">
        <f>IF(G25="","",#REF!)</f>
        <v>#REF!</v>
      </c>
      <c r="I25" s="9" t="e">
        <f>IF(G25="","","Exp Report: "&amp;#REF!&amp;" "&amp;#REF!)</f>
        <v>#REF!</v>
      </c>
      <c r="J25" s="8" t="e">
        <f>IF(G25="","",#REF!)</f>
        <v>#REF!</v>
      </c>
    </row>
    <row r="26" spans="1:10" ht="12">
      <c r="A26" s="11" t="e">
        <f t="shared" si="0"/>
        <v>#REF!</v>
      </c>
      <c r="C26" t="e">
        <f t="shared" si="1"/>
        <v>#REF!</v>
      </c>
      <c r="D26" s="8" t="e">
        <f>IF(G26="","",#REF!)</f>
        <v>#REF!</v>
      </c>
      <c r="E26" s="9" t="e">
        <f>IF(G26="","",#REF!)</f>
        <v>#REF!</v>
      </c>
      <c r="F26" t="e">
        <f>IF(G26="","",IF(#REF!="No grant","",#REF!))</f>
        <v>#REF!</v>
      </c>
      <c r="G26" s="10" t="e">
        <f>IF(#REF!=0,"",ROUND(#REF!,2))</f>
        <v>#REF!</v>
      </c>
      <c r="H26" t="e">
        <f>IF(G26="","",#REF!)</f>
        <v>#REF!</v>
      </c>
      <c r="I26" s="9" t="e">
        <f>IF(G26="","","Exp Report: "&amp;#REF!&amp;" "&amp;#REF!)</f>
        <v>#REF!</v>
      </c>
      <c r="J26" s="8" t="e">
        <f>IF(G26="","",#REF!)</f>
        <v>#REF!</v>
      </c>
    </row>
    <row r="27" spans="1:10" ht="12">
      <c r="A27" s="11" t="e">
        <f t="shared" si="0"/>
        <v>#REF!</v>
      </c>
      <c r="C27" t="e">
        <f t="shared" si="1"/>
        <v>#REF!</v>
      </c>
      <c r="D27" s="8" t="e">
        <f>IF(G27="","",#REF!)</f>
        <v>#REF!</v>
      </c>
      <c r="E27" s="9" t="e">
        <f>IF(G27="","",#REF!)</f>
        <v>#REF!</v>
      </c>
      <c r="F27" t="e">
        <f>IF(G27="","",IF(#REF!="No grant","",#REF!))</f>
        <v>#REF!</v>
      </c>
      <c r="G27" s="10" t="e">
        <f>IF(#REF!=0,"",ROUND(#REF!,2))</f>
        <v>#REF!</v>
      </c>
      <c r="H27" t="e">
        <f>IF(G27="","",#REF!)</f>
        <v>#REF!</v>
      </c>
      <c r="I27" s="9" t="e">
        <f>IF(G27="","","Exp Report: "&amp;#REF!&amp;" "&amp;#REF!)</f>
        <v>#REF!</v>
      </c>
      <c r="J27" s="8" t="e">
        <f>IF(G27="","",#REF!)</f>
        <v>#REF!</v>
      </c>
    </row>
    <row r="28" spans="1:10" ht="12">
      <c r="A28" s="11" t="e">
        <f t="shared" si="0"/>
        <v>#REF!</v>
      </c>
      <c r="C28" t="e">
        <f t="shared" si="1"/>
        <v>#REF!</v>
      </c>
      <c r="D28" s="8" t="e">
        <f>IF(G28="","",#REF!)</f>
        <v>#REF!</v>
      </c>
      <c r="E28" s="9" t="e">
        <f>IF(G28="","",#REF!)</f>
        <v>#REF!</v>
      </c>
      <c r="F28" t="e">
        <f>IF(G28="","",IF(#REF!="No grant","",#REF!))</f>
        <v>#REF!</v>
      </c>
      <c r="G28" s="10" t="e">
        <f>IF(#REF!=0,"",ROUND(#REF!,2))</f>
        <v>#REF!</v>
      </c>
      <c r="H28" t="e">
        <f>IF(G28="","",#REF!)</f>
        <v>#REF!</v>
      </c>
      <c r="I28" s="9" t="e">
        <f>IF(G28="","","Exp Report: "&amp;#REF!&amp;" "&amp;#REF!)</f>
        <v>#REF!</v>
      </c>
      <c r="J28" s="8" t="e">
        <f>IF(G28="","",#REF!)</f>
        <v>#REF!</v>
      </c>
    </row>
    <row r="29" spans="1:10" ht="12">
      <c r="A29" s="11" t="e">
        <f t="shared" si="0"/>
        <v>#REF!</v>
      </c>
      <c r="C29" t="e">
        <f t="shared" si="1"/>
        <v>#REF!</v>
      </c>
      <c r="D29" s="8" t="e">
        <f>IF(G29="","",#REF!)</f>
        <v>#REF!</v>
      </c>
      <c r="E29" s="9" t="e">
        <f>IF(G29="","",#REF!)</f>
        <v>#REF!</v>
      </c>
      <c r="F29" t="e">
        <f>IF(G29="","",IF(#REF!="No grant","",#REF!))</f>
        <v>#REF!</v>
      </c>
      <c r="G29" s="10" t="e">
        <f>IF(#REF!=0,"",ROUND(#REF!,2))</f>
        <v>#REF!</v>
      </c>
      <c r="H29" t="e">
        <f>IF(G29="","",#REF!)</f>
        <v>#REF!</v>
      </c>
      <c r="I29" s="9" t="e">
        <f>IF(G29="","","Exp Report: "&amp;#REF!&amp;" "&amp;#REF!)</f>
        <v>#REF!</v>
      </c>
      <c r="J29" s="8" t="e">
        <f>IF(G29="","",#REF!)</f>
        <v>#REF!</v>
      </c>
    </row>
    <row r="30" spans="1:10" ht="12">
      <c r="A30" s="11" t="e">
        <f t="shared" si="0"/>
        <v>#REF!</v>
      </c>
      <c r="C30" t="e">
        <f t="shared" si="1"/>
        <v>#REF!</v>
      </c>
      <c r="D30" s="8" t="e">
        <f>IF(G30="","",#REF!)</f>
        <v>#REF!</v>
      </c>
      <c r="E30" s="9" t="e">
        <f>IF(G30="","",#REF!)</f>
        <v>#REF!</v>
      </c>
      <c r="F30" t="e">
        <f>IF(G30="","",IF(#REF!="No grant","",#REF!))</f>
        <v>#REF!</v>
      </c>
      <c r="G30" s="10" t="e">
        <f>IF(#REF!=0,"",ROUND(#REF!,2))</f>
        <v>#REF!</v>
      </c>
      <c r="H30" t="e">
        <f>IF(G30="","",#REF!)</f>
        <v>#REF!</v>
      </c>
      <c r="I30" s="9" t="e">
        <f>IF(G30="","","Exp Report: "&amp;#REF!&amp;" "&amp;#REF!)</f>
        <v>#REF!</v>
      </c>
      <c r="J30" s="8" t="e">
        <f>IF(G30="","",#REF!)</f>
        <v>#REF!</v>
      </c>
    </row>
    <row r="31" spans="1:10" ht="12">
      <c r="A31" s="11" t="e">
        <f t="shared" si="0"/>
        <v>#REF!</v>
      </c>
      <c r="C31" t="e">
        <f t="shared" si="1"/>
        <v>#REF!</v>
      </c>
      <c r="D31" s="8" t="e">
        <f>IF(G31="","",#REF!)</f>
        <v>#REF!</v>
      </c>
      <c r="E31" s="9" t="e">
        <f>IF(G31="","",#REF!)</f>
        <v>#REF!</v>
      </c>
      <c r="F31" t="e">
        <f>IF(G31="","",IF(#REF!="No grant","",#REF!))</f>
        <v>#REF!</v>
      </c>
      <c r="G31" s="10" t="e">
        <f>IF(#REF!=0,"",ROUND(#REF!,2))</f>
        <v>#REF!</v>
      </c>
      <c r="H31" t="e">
        <f>IF(G31="","",#REF!)</f>
        <v>#REF!</v>
      </c>
      <c r="I31" s="9" t="e">
        <f>IF(G31="","","Exp Report: "&amp;#REF!&amp;" "&amp;#REF!)</f>
        <v>#REF!</v>
      </c>
      <c r="J31" s="8" t="e">
        <f>IF(G31="","",#REF!)</f>
        <v>#REF!</v>
      </c>
    </row>
    <row r="32" spans="1:10" ht="12">
      <c r="A32" s="11" t="e">
        <f t="shared" si="0"/>
        <v>#REF!</v>
      </c>
      <c r="C32" t="e">
        <f t="shared" si="1"/>
        <v>#REF!</v>
      </c>
      <c r="D32" s="8" t="e">
        <f>IF(G32="","",#REF!)</f>
        <v>#REF!</v>
      </c>
      <c r="E32" s="9" t="e">
        <f>IF(G32="","",#REF!)</f>
        <v>#REF!</v>
      </c>
      <c r="F32" t="e">
        <f>IF(G32="","",IF(#REF!="No grant","",#REF!))</f>
        <v>#REF!</v>
      </c>
      <c r="G32" s="10" t="e">
        <f>IF(#REF!=0,"",ROUND(#REF!,2))</f>
        <v>#REF!</v>
      </c>
      <c r="H32" t="e">
        <f>IF(G32="","",#REF!)</f>
        <v>#REF!</v>
      </c>
      <c r="I32" s="9" t="e">
        <f>IF(G32="","","Exp Report: "&amp;#REF!&amp;" "&amp;#REF!)</f>
        <v>#REF!</v>
      </c>
      <c r="J32" s="8" t="e">
        <f>IF(G32="","",#REF!)</f>
        <v>#REF!</v>
      </c>
    </row>
    <row r="33" spans="1:10" ht="12">
      <c r="A33" s="11" t="e">
        <f t="shared" si="0"/>
        <v>#REF!</v>
      </c>
      <c r="C33" t="e">
        <f t="shared" si="1"/>
        <v>#REF!</v>
      </c>
      <c r="D33" s="8" t="e">
        <f>IF(G33="","",#REF!)</f>
        <v>#REF!</v>
      </c>
      <c r="E33" s="9" t="e">
        <f>IF(G33="","",#REF!)</f>
        <v>#REF!</v>
      </c>
      <c r="F33" t="e">
        <f>IF(G33="","",IF(#REF!="No grant","",#REF!))</f>
        <v>#REF!</v>
      </c>
      <c r="G33" s="10" t="e">
        <f>IF(#REF!=0,"",ROUND(#REF!,2))</f>
        <v>#REF!</v>
      </c>
      <c r="H33" t="e">
        <f>IF(G33="","",#REF!)</f>
        <v>#REF!</v>
      </c>
      <c r="I33" s="9" t="e">
        <f>IF(G33="","","Exp Report: "&amp;#REF!&amp;" "&amp;#REF!)</f>
        <v>#REF!</v>
      </c>
      <c r="J33" s="8" t="e">
        <f>IF(G33="","",#REF!)</f>
        <v>#REF!</v>
      </c>
    </row>
    <row r="34" spans="1:10" ht="12">
      <c r="A34" s="11" t="e">
        <f t="shared" si="0"/>
        <v>#REF!</v>
      </c>
      <c r="C34" t="e">
        <f t="shared" si="1"/>
        <v>#REF!</v>
      </c>
      <c r="D34" s="8" t="e">
        <f>IF(G34="","",#REF!)</f>
        <v>#REF!</v>
      </c>
      <c r="E34" s="9" t="e">
        <f>IF(G34="","",#REF!)</f>
        <v>#REF!</v>
      </c>
      <c r="F34" t="e">
        <f>IF(G34="","",IF(#REF!="No grant","",#REF!))</f>
        <v>#REF!</v>
      </c>
      <c r="G34" s="10" t="e">
        <f>IF(#REF!=0,"",ROUND(#REF!,2))</f>
        <v>#REF!</v>
      </c>
      <c r="H34" t="e">
        <f>IF(G34="","",#REF!)</f>
        <v>#REF!</v>
      </c>
      <c r="I34" s="9" t="e">
        <f>IF(G34="","","Exp Report: "&amp;#REF!&amp;" "&amp;#REF!)</f>
        <v>#REF!</v>
      </c>
      <c r="J34" s="8" t="e">
        <f>IF(G34="","",#REF!)</f>
        <v>#REF!</v>
      </c>
    </row>
    <row r="35" spans="1:10" ht="12">
      <c r="A35" s="11" t="e">
        <f t="shared" si="0"/>
        <v>#REF!</v>
      </c>
      <c r="C35" t="e">
        <f t="shared" si="1"/>
        <v>#REF!</v>
      </c>
      <c r="D35" s="8" t="e">
        <f>IF(G35="","",#REF!)</f>
        <v>#REF!</v>
      </c>
      <c r="E35" s="9" t="e">
        <f>IF(G35="","",#REF!)</f>
        <v>#REF!</v>
      </c>
      <c r="F35" t="e">
        <f>IF(G35="","",IF(#REF!="No grant","",#REF!))</f>
        <v>#REF!</v>
      </c>
      <c r="G35" s="10" t="e">
        <f>IF(#REF!=0,"",ROUND(#REF!,2))</f>
        <v>#REF!</v>
      </c>
      <c r="H35" t="e">
        <f>IF(G35="","",#REF!)</f>
        <v>#REF!</v>
      </c>
      <c r="I35" s="9" t="e">
        <f>IF(G35="","","Exp Report: "&amp;#REF!&amp;" "&amp;#REF!)</f>
        <v>#REF!</v>
      </c>
      <c r="J35" s="8" t="e">
        <f>IF(G35="","",#REF!)</f>
        <v>#REF!</v>
      </c>
    </row>
    <row r="36" spans="1:10" ht="12">
      <c r="A36" s="11" t="e">
        <f t="shared" si="0"/>
        <v>#REF!</v>
      </c>
      <c r="C36" t="e">
        <f t="shared" si="1"/>
        <v>#REF!</v>
      </c>
      <c r="D36" s="8" t="e">
        <f>IF(G36="","",#REF!)</f>
        <v>#REF!</v>
      </c>
      <c r="E36" s="9" t="e">
        <f>IF(G36="","",#REF!)</f>
        <v>#REF!</v>
      </c>
      <c r="F36" t="e">
        <f>IF(G36="","",IF(#REF!="No grant","",#REF!))</f>
        <v>#REF!</v>
      </c>
      <c r="G36" s="10" t="e">
        <f>IF(#REF!=0,"",ROUND(#REF!,2))</f>
        <v>#REF!</v>
      </c>
      <c r="H36" t="e">
        <f>IF(G36="","",#REF!)</f>
        <v>#REF!</v>
      </c>
      <c r="I36" s="9" t="e">
        <f>IF(G36="","","Exp Report: "&amp;#REF!&amp;" "&amp;#REF!)</f>
        <v>#REF!</v>
      </c>
      <c r="J36" s="8" t="e">
        <f>IF(G36="","",#REF!)</f>
        <v>#REF!</v>
      </c>
    </row>
    <row r="37" spans="1:10" ht="12">
      <c r="A37" s="11" t="e">
        <f t="shared" si="0"/>
        <v>#REF!</v>
      </c>
      <c r="C37" t="e">
        <f t="shared" si="1"/>
        <v>#REF!</v>
      </c>
      <c r="D37" s="8" t="e">
        <f>IF(G37="","",#REF!)</f>
        <v>#REF!</v>
      </c>
      <c r="E37" s="9" t="e">
        <f>IF(G37="","",#REF!)</f>
        <v>#REF!</v>
      </c>
      <c r="F37" t="e">
        <f>IF(G37="","",IF(#REF!="No grant","",#REF!))</f>
        <v>#REF!</v>
      </c>
      <c r="G37" s="10" t="e">
        <f>IF(#REF!=0,"",ROUND(#REF!,2))</f>
        <v>#REF!</v>
      </c>
      <c r="H37" t="e">
        <f>IF(G37="","",#REF!)</f>
        <v>#REF!</v>
      </c>
      <c r="I37" s="9" t="e">
        <f>IF(G37="","","Exp Report: "&amp;#REF!&amp;" "&amp;#REF!)</f>
        <v>#REF!</v>
      </c>
      <c r="J37" s="8" t="e">
        <f>IF(G37="","",#REF!)</f>
        <v>#REF!</v>
      </c>
    </row>
    <row r="38" spans="1:10" ht="12">
      <c r="A38" s="11" t="e">
        <f t="shared" si="0"/>
        <v>#REF!</v>
      </c>
      <c r="C38" t="e">
        <f t="shared" si="1"/>
        <v>#REF!</v>
      </c>
      <c r="D38" s="8" t="e">
        <f>IF(G38="","",#REF!)</f>
        <v>#REF!</v>
      </c>
      <c r="E38" s="9" t="e">
        <f>IF(G38="","",#REF!)</f>
        <v>#REF!</v>
      </c>
      <c r="F38" t="e">
        <f>IF(G38="","",IF(#REF!="No grant","",#REF!))</f>
        <v>#REF!</v>
      </c>
      <c r="G38" s="10" t="e">
        <f>IF(#REF!=0,"",ROUND(#REF!,2))</f>
        <v>#REF!</v>
      </c>
      <c r="H38" t="e">
        <f>IF(G38="","",#REF!)</f>
        <v>#REF!</v>
      </c>
      <c r="I38" s="9" t="e">
        <f>IF(G38="","","Exp Report: "&amp;#REF!&amp;" "&amp;#REF!)</f>
        <v>#REF!</v>
      </c>
      <c r="J38" s="8" t="e">
        <f>IF(G38="","",#REF!)</f>
        <v>#REF!</v>
      </c>
    </row>
    <row r="39" spans="1:10" ht="12">
      <c r="A39" s="11" t="e">
        <f t="shared" si="0"/>
        <v>#REF!</v>
      </c>
      <c r="C39" t="e">
        <f t="shared" si="1"/>
        <v>#REF!</v>
      </c>
      <c r="D39" s="8" t="e">
        <f>IF(G39="","",#REF!)</f>
        <v>#REF!</v>
      </c>
      <c r="E39" s="9" t="e">
        <f>IF(G39="","",#REF!)</f>
        <v>#REF!</v>
      </c>
      <c r="F39" t="e">
        <f>IF(G39="","",IF(#REF!="No grant","",#REF!))</f>
        <v>#REF!</v>
      </c>
      <c r="G39" s="10" t="e">
        <f>IF(#REF!=0,"",ROUND(#REF!,2))</f>
        <v>#REF!</v>
      </c>
      <c r="H39" t="e">
        <f>IF(G39="","",#REF!)</f>
        <v>#REF!</v>
      </c>
      <c r="I39" s="9" t="e">
        <f>IF(G39="","","Exp Report: "&amp;#REF!&amp;" "&amp;#REF!)</f>
        <v>#REF!</v>
      </c>
      <c r="J39" s="8" t="e">
        <f>IF(G39="","",#REF!)</f>
        <v>#REF!</v>
      </c>
    </row>
    <row r="40" spans="1:10" ht="12">
      <c r="A40" s="11" t="e">
        <f t="shared" si="0"/>
        <v>#REF!</v>
      </c>
      <c r="C40" t="e">
        <f t="shared" si="1"/>
        <v>#REF!</v>
      </c>
      <c r="D40" s="8" t="e">
        <f>IF(G40="","",#REF!)</f>
        <v>#REF!</v>
      </c>
      <c r="E40" s="9" t="e">
        <f>IF(G40="","",#REF!)</f>
        <v>#REF!</v>
      </c>
      <c r="F40" t="e">
        <f>IF(G40="","",IF(#REF!="No grant","",#REF!))</f>
        <v>#REF!</v>
      </c>
      <c r="G40" s="10" t="e">
        <f>IF(#REF!=0,"",ROUND(#REF!,2))</f>
        <v>#REF!</v>
      </c>
      <c r="H40" t="e">
        <f>IF(G40="","",#REF!)</f>
        <v>#REF!</v>
      </c>
      <c r="I40" s="9" t="e">
        <f>IF(G40="","","Exp Report: "&amp;#REF!&amp;" "&amp;#REF!)</f>
        <v>#REF!</v>
      </c>
      <c r="J40" s="8" t="e">
        <f>IF(G40="","",#REF!)</f>
        <v>#REF!</v>
      </c>
    </row>
    <row r="41" spans="1:10" ht="12">
      <c r="A41" s="11" t="e">
        <f t="shared" si="0"/>
        <v>#REF!</v>
      </c>
      <c r="C41" t="e">
        <f t="shared" si="1"/>
        <v>#REF!</v>
      </c>
      <c r="D41" s="8" t="e">
        <f>IF(G41="","",#REF!)</f>
        <v>#REF!</v>
      </c>
      <c r="E41" s="9" t="e">
        <f>IF(G41="","",#REF!)</f>
        <v>#REF!</v>
      </c>
      <c r="F41" t="e">
        <f>IF(G41="","",IF(#REF!="No grant","",#REF!))</f>
        <v>#REF!</v>
      </c>
      <c r="G41" s="10" t="e">
        <f>IF(#REF!=0,"",ROUND(#REF!,2))</f>
        <v>#REF!</v>
      </c>
      <c r="H41" t="e">
        <f>IF(G41="","",#REF!)</f>
        <v>#REF!</v>
      </c>
      <c r="I41" s="9" t="e">
        <f>IF(G41="","","Exp Report: "&amp;#REF!&amp;" "&amp;#REF!)</f>
        <v>#REF!</v>
      </c>
      <c r="J41" s="8" t="e">
        <f>IF(G41="","",#REF!)</f>
        <v>#REF!</v>
      </c>
    </row>
    <row r="42" spans="1:10" ht="12">
      <c r="A42" s="11" t="e">
        <f t="shared" si="0"/>
        <v>#REF!</v>
      </c>
      <c r="C42" t="e">
        <f t="shared" si="1"/>
        <v>#REF!</v>
      </c>
      <c r="D42" s="8" t="e">
        <f>IF(G42="","",#REF!)</f>
        <v>#REF!</v>
      </c>
      <c r="E42" s="9" t="e">
        <f>IF(G42="","",#REF!)</f>
        <v>#REF!</v>
      </c>
      <c r="F42" t="e">
        <f>IF(G42="","",IF(#REF!="No grant","",#REF!))</f>
        <v>#REF!</v>
      </c>
      <c r="G42" s="10" t="e">
        <f>IF(#REF!=0,"",ROUND(#REF!,2))</f>
        <v>#REF!</v>
      </c>
      <c r="H42" t="e">
        <f>IF(G42="","",#REF!)</f>
        <v>#REF!</v>
      </c>
      <c r="I42" s="9" t="e">
        <f>IF(G42="","","Exp Report: "&amp;#REF!&amp;" "&amp;#REF!)</f>
        <v>#REF!</v>
      </c>
      <c r="J42" s="8" t="e">
        <f>IF(G42="","",#REF!)</f>
        <v>#REF!</v>
      </c>
    </row>
    <row r="43" spans="1:10" ht="12">
      <c r="A43" s="11" t="e">
        <f t="shared" si="0"/>
        <v>#REF!</v>
      </c>
      <c r="C43" t="e">
        <f t="shared" si="1"/>
        <v>#REF!</v>
      </c>
      <c r="D43" s="8" t="e">
        <f>IF(G43="","",#REF!)</f>
        <v>#REF!</v>
      </c>
      <c r="E43" s="9" t="e">
        <f>IF(G43="","",#REF!)</f>
        <v>#REF!</v>
      </c>
      <c r="F43" t="e">
        <f>IF(G43="","",IF(#REF!="No grant","",#REF!))</f>
        <v>#REF!</v>
      </c>
      <c r="G43" s="10" t="e">
        <f>IF(#REF!=0,"",ROUND(#REF!,2))</f>
        <v>#REF!</v>
      </c>
      <c r="H43" t="e">
        <f>IF(G43="","",#REF!)</f>
        <v>#REF!</v>
      </c>
      <c r="I43" s="9" t="e">
        <f>IF(G43="","","Exp Report: "&amp;#REF!&amp;" "&amp;#REF!)</f>
        <v>#REF!</v>
      </c>
      <c r="J43" s="8" t="e">
        <f>IF(G43="","",#REF!)</f>
        <v>#REF!</v>
      </c>
    </row>
    <row r="44" spans="1:10" ht="12">
      <c r="A44" s="11" t="e">
        <f t="shared" si="0"/>
        <v>#REF!</v>
      </c>
      <c r="C44" t="e">
        <f t="shared" si="1"/>
        <v>#REF!</v>
      </c>
      <c r="D44" s="8" t="e">
        <f>IF(G44="","",#REF!)</f>
        <v>#REF!</v>
      </c>
      <c r="E44" s="9" t="e">
        <f>IF(G44="","",#REF!)</f>
        <v>#REF!</v>
      </c>
      <c r="F44" t="e">
        <f>IF(G44="","",IF(#REF!="No grant","",#REF!))</f>
        <v>#REF!</v>
      </c>
      <c r="G44" s="10" t="e">
        <f>IF(#REF!=0,"",ROUND(#REF!,2))</f>
        <v>#REF!</v>
      </c>
      <c r="H44" t="e">
        <f>IF(G44="","",#REF!)</f>
        <v>#REF!</v>
      </c>
      <c r="I44" s="9" t="e">
        <f>IF(G44="","","Exp Report: "&amp;#REF!&amp;" "&amp;#REF!)</f>
        <v>#REF!</v>
      </c>
      <c r="J44" s="8" t="e">
        <f>IF(G44="","",#REF!)</f>
        <v>#REF!</v>
      </c>
    </row>
    <row r="45" spans="1:10" ht="12">
      <c r="A45" s="11" t="e">
        <f t="shared" si="0"/>
        <v>#REF!</v>
      </c>
      <c r="C45" t="e">
        <f t="shared" si="1"/>
        <v>#REF!</v>
      </c>
      <c r="D45" s="8" t="e">
        <f>IF(G45="","",#REF!)</f>
        <v>#REF!</v>
      </c>
      <c r="E45" s="9" t="e">
        <f>IF(G45="","",#REF!)</f>
        <v>#REF!</v>
      </c>
      <c r="F45" t="e">
        <f>IF(G45="","",IF(#REF!="No grant","",#REF!))</f>
        <v>#REF!</v>
      </c>
      <c r="G45" s="10" t="e">
        <f>IF(#REF!=0,"",ROUND(#REF!,2))</f>
        <v>#REF!</v>
      </c>
      <c r="H45" t="e">
        <f>IF(G45="","",#REF!)</f>
        <v>#REF!</v>
      </c>
      <c r="I45" s="9" t="e">
        <f>IF(G45="","","Exp Report: "&amp;#REF!&amp;" "&amp;#REF!)</f>
        <v>#REF!</v>
      </c>
      <c r="J45" s="8" t="e">
        <f>IF(G45="","",#REF!)</f>
        <v>#REF!</v>
      </c>
    </row>
    <row r="46" spans="1:10" ht="12">
      <c r="A46" s="11" t="e">
        <f t="shared" si="0"/>
        <v>#REF!</v>
      </c>
      <c r="C46" t="e">
        <f t="shared" si="1"/>
        <v>#REF!</v>
      </c>
      <c r="D46" s="8" t="e">
        <f>IF(G46="","",#REF!)</f>
        <v>#REF!</v>
      </c>
      <c r="E46" s="9" t="e">
        <f>IF(G46="","",#REF!)</f>
        <v>#REF!</v>
      </c>
      <c r="F46" t="e">
        <f>IF(G46="","",IF(#REF!="No grant","",#REF!))</f>
        <v>#REF!</v>
      </c>
      <c r="G46" s="10" t="e">
        <f>IF(#REF!=0,"",ROUND(#REF!,2))</f>
        <v>#REF!</v>
      </c>
      <c r="H46" t="e">
        <f>IF(G46="","",#REF!)</f>
        <v>#REF!</v>
      </c>
      <c r="I46" s="9" t="e">
        <f>IF(G46="","","Exp Report: "&amp;#REF!&amp;" "&amp;#REF!)</f>
        <v>#REF!</v>
      </c>
      <c r="J46" s="8" t="e">
        <f>IF(G46="","",#REF!)</f>
        <v>#REF!</v>
      </c>
    </row>
    <row r="47" spans="1:10" ht="12">
      <c r="A47" s="11" t="e">
        <f t="shared" si="0"/>
        <v>#REF!</v>
      </c>
      <c r="C47" t="e">
        <f t="shared" si="1"/>
        <v>#REF!</v>
      </c>
      <c r="D47" s="8" t="e">
        <f>IF(G47="","",#REF!)</f>
        <v>#REF!</v>
      </c>
      <c r="E47" s="9" t="e">
        <f>IF(G47="","",#REF!)</f>
        <v>#REF!</v>
      </c>
      <c r="F47" t="e">
        <f>IF(G47="","",IF(#REF!="No grant","",#REF!))</f>
        <v>#REF!</v>
      </c>
      <c r="G47" s="10" t="e">
        <f>IF(#REF!=0,"",ROUND(#REF!,2))</f>
        <v>#REF!</v>
      </c>
      <c r="H47" t="e">
        <f>IF(G47="","",#REF!)</f>
        <v>#REF!</v>
      </c>
      <c r="I47" s="9" t="e">
        <f>IF(G47="","","Exp Report: "&amp;#REF!&amp;" "&amp;#REF!)</f>
        <v>#REF!</v>
      </c>
      <c r="J47" s="8" t="e">
        <f>IF(G47="","",#REF!)</f>
        <v>#REF!</v>
      </c>
    </row>
    <row r="48" spans="1:10" ht="12">
      <c r="A48" s="11" t="e">
        <f t="shared" si="0"/>
        <v>#REF!</v>
      </c>
      <c r="C48" t="e">
        <f t="shared" si="1"/>
        <v>#REF!</v>
      </c>
      <c r="D48" s="8" t="e">
        <f>IF(G48="","",#REF!)</f>
        <v>#REF!</v>
      </c>
      <c r="E48" s="9" t="e">
        <f>IF(G48="","",#REF!)</f>
        <v>#REF!</v>
      </c>
      <c r="F48" t="e">
        <f>IF(G48="","",IF(#REF!="No grant","",#REF!))</f>
        <v>#REF!</v>
      </c>
      <c r="G48" s="10" t="e">
        <f>IF(#REF!=0,"",ROUND(#REF!,2))</f>
        <v>#REF!</v>
      </c>
      <c r="H48" t="e">
        <f>IF(G48="","",#REF!)</f>
        <v>#REF!</v>
      </c>
      <c r="I48" s="9" t="e">
        <f>IF(G48="","","Exp Report: "&amp;#REF!&amp;" "&amp;#REF!)</f>
        <v>#REF!</v>
      </c>
      <c r="J48" s="8" t="e">
        <f>IF(G48="","",#REF!)</f>
        <v>#REF!</v>
      </c>
    </row>
    <row r="49" spans="1:10" ht="12">
      <c r="A49" s="11" t="e">
        <f t="shared" si="0"/>
        <v>#REF!</v>
      </c>
      <c r="C49" t="e">
        <f t="shared" si="1"/>
        <v>#REF!</v>
      </c>
      <c r="D49" s="8" t="e">
        <f>IF(G49="","",#REF!)</f>
        <v>#REF!</v>
      </c>
      <c r="E49" s="9" t="e">
        <f>IF(G49="","",#REF!)</f>
        <v>#REF!</v>
      </c>
      <c r="F49" t="e">
        <f>IF(G49="","",IF(#REF!="No grant","",#REF!))</f>
        <v>#REF!</v>
      </c>
      <c r="G49" s="10" t="e">
        <f>IF(#REF!=0,"",ROUND(#REF!,2))</f>
        <v>#REF!</v>
      </c>
      <c r="H49" t="e">
        <f>IF(G49="","",#REF!)</f>
        <v>#REF!</v>
      </c>
      <c r="I49" s="9" t="e">
        <f>IF(G49="","","Exp Report: "&amp;#REF!&amp;" "&amp;#REF!)</f>
        <v>#REF!</v>
      </c>
      <c r="J49" s="8" t="e">
        <f>IF(G49="","",#REF!)</f>
        <v>#REF!</v>
      </c>
    </row>
    <row r="50" spans="1:10" ht="12">
      <c r="A50" s="11" t="e">
        <f t="shared" si="0"/>
        <v>#REF!</v>
      </c>
      <c r="C50" t="e">
        <f t="shared" si="1"/>
        <v>#REF!</v>
      </c>
      <c r="D50" s="8" t="e">
        <f>IF(G50="","",#REF!)</f>
        <v>#REF!</v>
      </c>
      <c r="E50" s="9" t="e">
        <f>IF(G50="","",#REF!)</f>
        <v>#REF!</v>
      </c>
      <c r="F50" t="e">
        <f>IF(G50="","",IF(#REF!="No grant","",#REF!))</f>
        <v>#REF!</v>
      </c>
      <c r="G50" s="10" t="e">
        <f>IF(#REF!=0,"",ROUND(#REF!,2))</f>
        <v>#REF!</v>
      </c>
      <c r="H50" t="e">
        <f>IF(G50="","",#REF!)</f>
        <v>#REF!</v>
      </c>
      <c r="I50" s="9" t="e">
        <f>IF(G50="","","Exp Report: "&amp;#REF!&amp;" "&amp;#REF!)</f>
        <v>#REF!</v>
      </c>
      <c r="J50" s="8" t="e">
        <f>IF(G50="","",#REF!)</f>
        <v>#REF!</v>
      </c>
    </row>
    <row r="51" spans="1:10" ht="12">
      <c r="A51" s="11" t="e">
        <f t="shared" si="0"/>
        <v>#REF!</v>
      </c>
      <c r="C51" t="e">
        <f t="shared" si="1"/>
        <v>#REF!</v>
      </c>
      <c r="D51" s="8" t="e">
        <f>IF(G51="","",#REF!)</f>
        <v>#REF!</v>
      </c>
      <c r="E51" s="9" t="e">
        <f>IF(G51="","",#REF!)</f>
        <v>#REF!</v>
      </c>
      <c r="F51" t="e">
        <f>IF(G51="","",IF(#REF!="No grant","",#REF!))</f>
        <v>#REF!</v>
      </c>
      <c r="G51" s="10" t="e">
        <f>IF(#REF!=0,"",ROUND(#REF!,2))</f>
        <v>#REF!</v>
      </c>
      <c r="H51" t="e">
        <f>IF(G51="","",#REF!)</f>
        <v>#REF!</v>
      </c>
      <c r="I51" s="9" t="e">
        <f>IF(G51="","","Exp Report: "&amp;#REF!&amp;" "&amp;#REF!)</f>
        <v>#REF!</v>
      </c>
      <c r="J51" s="8" t="e">
        <f>IF(G51="","",#REF!)</f>
        <v>#REF!</v>
      </c>
    </row>
    <row r="52" spans="1:10" ht="12">
      <c r="A52" s="11" t="e">
        <f t="shared" si="0"/>
        <v>#REF!</v>
      </c>
      <c r="C52" t="e">
        <f t="shared" si="1"/>
        <v>#REF!</v>
      </c>
      <c r="D52" s="8" t="e">
        <f>IF(G52="","",#REF!)</f>
        <v>#REF!</v>
      </c>
      <c r="E52" s="9" t="e">
        <f>IF(G52="","",#REF!)</f>
        <v>#REF!</v>
      </c>
      <c r="F52" t="e">
        <f>IF(G52="","",IF(#REF!="No grant","",#REF!))</f>
        <v>#REF!</v>
      </c>
      <c r="G52" s="10" t="e">
        <f>IF(#REF!=0,"",ROUND(#REF!,2))</f>
        <v>#REF!</v>
      </c>
      <c r="H52" t="e">
        <f>IF(G52="","",#REF!)</f>
        <v>#REF!</v>
      </c>
      <c r="I52" s="9" t="e">
        <f>IF(G52="","","Exp Report: "&amp;#REF!&amp;" "&amp;#REF!)</f>
        <v>#REF!</v>
      </c>
      <c r="J52" s="8" t="e">
        <f>IF(G52="","",#REF!)</f>
        <v>#REF!</v>
      </c>
    </row>
    <row r="53" spans="1:10" ht="12">
      <c r="A53" s="11" t="e">
        <f t="shared" si="0"/>
        <v>#REF!</v>
      </c>
      <c r="C53" t="e">
        <f t="shared" si="1"/>
        <v>#REF!</v>
      </c>
      <c r="D53" s="8" t="e">
        <f>IF(G53="","",#REF!)</f>
        <v>#REF!</v>
      </c>
      <c r="E53" s="9" t="e">
        <f>IF(G53="","",#REF!)</f>
        <v>#REF!</v>
      </c>
      <c r="F53" t="e">
        <f>IF(G53="","",IF(#REF!="No grant","",#REF!))</f>
        <v>#REF!</v>
      </c>
      <c r="G53" s="10" t="e">
        <f>IF(#REF!=0,"",ROUND(#REF!,2))</f>
        <v>#REF!</v>
      </c>
      <c r="H53" t="e">
        <f>IF(G53="","",#REF!)</f>
        <v>#REF!</v>
      </c>
      <c r="I53" s="9" t="e">
        <f>IF(G53="","","Exp Report: "&amp;#REF!&amp;" "&amp;#REF!)</f>
        <v>#REF!</v>
      </c>
      <c r="J53" s="8" t="e">
        <f>IF(G53="","",#REF!)</f>
        <v>#REF!</v>
      </c>
    </row>
    <row r="54" spans="1:10" ht="12">
      <c r="A54" s="11" t="e">
        <f t="shared" si="0"/>
        <v>#REF!</v>
      </c>
      <c r="C54" t="e">
        <f t="shared" si="1"/>
        <v>#REF!</v>
      </c>
      <c r="D54" s="8" t="e">
        <f>IF(G54="","",#REF!)</f>
        <v>#REF!</v>
      </c>
      <c r="E54" s="9" t="e">
        <f>IF(G54="","",#REF!)</f>
        <v>#REF!</v>
      </c>
      <c r="F54" t="e">
        <f>IF(G54="","",IF(#REF!="No grant","",#REF!))</f>
        <v>#REF!</v>
      </c>
      <c r="G54" s="10" t="e">
        <f>IF(#REF!=0,"",ROUND(#REF!,2))</f>
        <v>#REF!</v>
      </c>
      <c r="H54" t="e">
        <f>IF(G54="","",#REF!)</f>
        <v>#REF!</v>
      </c>
      <c r="I54" s="9" t="e">
        <f>IF(G54="","","Exp Report: "&amp;#REF!&amp;" "&amp;#REF!)</f>
        <v>#REF!</v>
      </c>
      <c r="J54" s="8" t="e">
        <f>IF(G54="","",#REF!)</f>
        <v>#REF!</v>
      </c>
    </row>
    <row r="55" spans="1:10" ht="12">
      <c r="A55" s="11" t="e">
        <f aca="true" t="shared" si="2" ref="A55:A60">IF(G55="","","SPL")</f>
        <v>#REF!</v>
      </c>
      <c r="C55" t="e">
        <f aca="true" t="shared" si="3" ref="C55:C60">IF(G55="","","BILL")</f>
        <v>#REF!</v>
      </c>
      <c r="D55" s="8" t="e">
        <f>IF(G55="","",#REF!)</f>
        <v>#REF!</v>
      </c>
      <c r="E55" s="9" t="e">
        <f>IF(G55="","",5005061)</f>
        <v>#REF!</v>
      </c>
      <c r="F55" t="e">
        <f>IF(G55="","",#REF!)</f>
        <v>#REF!</v>
      </c>
      <c r="G55" s="12" t="e">
        <f>IF(A4="","",IF(#REF!=0,"",-#REF!))</f>
        <v>#REF!</v>
      </c>
      <c r="H55" t="e">
        <f>IF(G55="","",#REF!)</f>
        <v>#REF!</v>
      </c>
      <c r="I55" s="9" t="e">
        <f>IF(G55="","","Inv #:"&amp;#REF!&amp;", AP Code: "&amp;#REF!)</f>
        <v>#REF!</v>
      </c>
      <c r="J55" s="8" t="e">
        <f>IF(G55="","",#REF!)</f>
        <v>#REF!</v>
      </c>
    </row>
    <row r="56" spans="1:10" ht="12">
      <c r="A56" s="11" t="e">
        <f t="shared" si="2"/>
        <v>#REF!</v>
      </c>
      <c r="C56" t="e">
        <f t="shared" si="3"/>
        <v>#REF!</v>
      </c>
      <c r="D56" s="8" t="e">
        <f>IF(G56="","",#REF!)</f>
        <v>#REF!</v>
      </c>
      <c r="E56" s="9" t="e">
        <f>IF(G56="","",6005061)</f>
        <v>#REF!</v>
      </c>
      <c r="F56" t="e">
        <f>IF(G56="","",#REF!)</f>
        <v>#REF!</v>
      </c>
      <c r="G56" s="12" t="e">
        <f>IF(A5="","",IF(#REF!=0,"",-#REF!))</f>
        <v>#REF!</v>
      </c>
      <c r="H56" t="e">
        <f>IF(G56="","",#REF!)</f>
        <v>#REF!</v>
      </c>
      <c r="I56" s="9" t="e">
        <f>IF(G56="","","Inv #:"&amp;#REF!&amp;", AP Code: "&amp;#REF!)</f>
        <v>#REF!</v>
      </c>
      <c r="J56" s="8" t="e">
        <f>IF(G56="","",#REF!)</f>
        <v>#REF!</v>
      </c>
    </row>
    <row r="57" spans="1:10" ht="12">
      <c r="A57" s="11" t="e">
        <f t="shared" si="2"/>
        <v>#REF!</v>
      </c>
      <c r="C57" t="e">
        <f t="shared" si="3"/>
        <v>#REF!</v>
      </c>
      <c r="D57" s="8" t="e">
        <f>IF(G57="","",#REF!)</f>
        <v>#REF!</v>
      </c>
      <c r="E57" s="9" t="e">
        <f>IF(G57="","",7005061)</f>
        <v>#REF!</v>
      </c>
      <c r="F57" t="e">
        <f>IF(G57="","",#REF!)</f>
        <v>#REF!</v>
      </c>
      <c r="G57" s="12" t="e">
        <f>IF(A6="","",IF(#REF!=0,"",-#REF!))</f>
        <v>#REF!</v>
      </c>
      <c r="H57" t="e">
        <f>IF(G57="","",#REF!)</f>
        <v>#REF!</v>
      </c>
      <c r="I57" s="9" t="e">
        <f>IF(G57="","","Inv #:"&amp;#REF!&amp;", AP Code: "&amp;#REF!)</f>
        <v>#REF!</v>
      </c>
      <c r="J57" s="8" t="e">
        <f>IF(G57="","",#REF!)</f>
        <v>#REF!</v>
      </c>
    </row>
    <row r="58" spans="1:10" ht="12">
      <c r="A58" s="11" t="e">
        <f t="shared" si="2"/>
        <v>#REF!</v>
      </c>
      <c r="C58" t="e">
        <f t="shared" si="3"/>
        <v>#REF!</v>
      </c>
      <c r="D58" s="8" t="e">
        <f>IF(G58="","",#REF!)</f>
        <v>#REF!</v>
      </c>
      <c r="E58" s="9" t="e">
        <f>IF(G58="","",1001071)</f>
        <v>#REF!</v>
      </c>
      <c r="F58" t="e">
        <f>IF(G58="","",#REF!)</f>
        <v>#REF!</v>
      </c>
      <c r="G58" s="10" t="e">
        <f>IF(A4="","",IF(#REF!=0,"",-G55))</f>
        <v>#REF!</v>
      </c>
      <c r="H58" t="e">
        <f>IF(G58="","",#REF!)</f>
        <v>#REF!</v>
      </c>
      <c r="I58" s="9" t="e">
        <f>IF(G58="","","Inv #:"&amp;#REF!&amp;", AP Code: "&amp;#REF!)</f>
        <v>#REF!</v>
      </c>
      <c r="J58" s="8" t="e">
        <f>IF(G58="","",#REF!)</f>
        <v>#REF!</v>
      </c>
    </row>
    <row r="59" spans="1:10" ht="12">
      <c r="A59" s="11" t="e">
        <f t="shared" si="2"/>
        <v>#REF!</v>
      </c>
      <c r="C59" t="e">
        <f t="shared" si="3"/>
        <v>#REF!</v>
      </c>
      <c r="D59" s="8" t="e">
        <f>IF(G59="","",#REF!)</f>
        <v>#REF!</v>
      </c>
      <c r="E59" s="9" t="e">
        <f>IF(G59="","",1001072)</f>
        <v>#REF!</v>
      </c>
      <c r="F59" t="e">
        <f>IF(G59="","",#REF!)</f>
        <v>#REF!</v>
      </c>
      <c r="G59" s="10" t="e">
        <f>IF(A5="","",IF(#REF!=0,"",-G56))</f>
        <v>#REF!</v>
      </c>
      <c r="H59" t="e">
        <f>IF(G59="","",#REF!)</f>
        <v>#REF!</v>
      </c>
      <c r="I59" s="9" t="e">
        <f>IF(G59="","","Inv #:"&amp;#REF!&amp;", AP Code: "&amp;#REF!)</f>
        <v>#REF!</v>
      </c>
      <c r="J59" s="8" t="e">
        <f>IF(G59="","",#REF!)</f>
        <v>#REF!</v>
      </c>
    </row>
    <row r="60" spans="1:10" ht="12">
      <c r="A60" t="e">
        <f t="shared" si="2"/>
        <v>#REF!</v>
      </c>
      <c r="C60" t="e">
        <f t="shared" si="3"/>
        <v>#REF!</v>
      </c>
      <c r="D60" s="8" t="e">
        <f>IF(G60="","",#REF!)</f>
        <v>#REF!</v>
      </c>
      <c r="E60" s="9" t="e">
        <f>IF(G60="","",1001073)</f>
        <v>#REF!</v>
      </c>
      <c r="F60" t="e">
        <f>IF(G60="","",#REF!)</f>
        <v>#REF!</v>
      </c>
      <c r="G60" s="10" t="e">
        <f>IF(A6="","",IF(#REF!=0,"",-G57))</f>
        <v>#REF!</v>
      </c>
      <c r="H60" t="e">
        <f>IF(G60="","",#REF!)</f>
        <v>#REF!</v>
      </c>
      <c r="I60" s="9" t="e">
        <f>IF(G60="","","Inv #:"&amp;#REF!&amp;", AP Code: "&amp;#REF!)</f>
        <v>#REF!</v>
      </c>
      <c r="J60" s="8" t="e">
        <f>IF(G60="","",#REF!)</f>
        <v>#REF!</v>
      </c>
    </row>
    <row r="61" ht="12">
      <c r="A61" t="str">
        <f>IF(A4="","","ENDTRNS")</f>
        <v>ENDTRNS</v>
      </c>
    </row>
    <row r="62" ht="12">
      <c r="J62" s="8">
        <f>IF(G62="","",'[1]Acct Pay'!G19)</f>
      </c>
    </row>
    <row r="63" ht="12">
      <c r="J63" s="8">
        <f>IF(G63="","",'[1]Acct Pay'!G19)</f>
      </c>
    </row>
    <row r="64" ht="12">
      <c r="J64" s="8">
        <f>IF(G64="","",'[1]Acct Pay'!G19)</f>
      </c>
    </row>
    <row r="65" ht="12">
      <c r="J65" s="8">
        <f>IF(G65="","",'[1]Acct Pay'!G19)</f>
      </c>
    </row>
  </sheetData>
  <sheetProtection/>
  <printOptions/>
  <pageMargins left="0.75" right="0.75" top="1" bottom="1" header="0.5" footer="0.5"/>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Amanda Brice</cp:lastModifiedBy>
  <cp:lastPrinted>2011-01-20T20:02:03Z</cp:lastPrinted>
  <dcterms:created xsi:type="dcterms:W3CDTF">2000-03-05T05:51:58Z</dcterms:created>
  <dcterms:modified xsi:type="dcterms:W3CDTF">2011-01-31T21:25:06Z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